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90499E97-73BE-44BD-9183-CC12B990A541}" xr6:coauthVersionLast="47" xr6:coauthVersionMax="47" xr10:uidLastSave="{00000000-0000-0000-0000-000000000000}"/>
  <bookViews>
    <workbookView xWindow="-120" yWindow="-120" windowWidth="29040" windowHeight="15720" xr2:uid="{FEDDB016-D3E6-4906-8654-3DA0114FF16D}"/>
  </bookViews>
  <sheets>
    <sheet name="Blad1" sheetId="1" r:id="rId1"/>
    <sheet name="Verstopt invulbla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I19" i="1"/>
  <c r="H36" i="1" l="1"/>
  <c r="H40" i="1"/>
  <c r="I32" i="1"/>
  <c r="B13" i="1"/>
  <c r="C99" i="1"/>
  <c r="C98" i="1"/>
  <c r="C92" i="1"/>
  <c r="C91" i="1"/>
  <c r="C84" i="1"/>
  <c r="C83" i="1"/>
  <c r="C23" i="1"/>
  <c r="C21" i="1"/>
  <c r="C19" i="1"/>
  <c r="H31" i="1"/>
  <c r="H32" i="1"/>
  <c r="H30" i="1"/>
  <c r="H28" i="1"/>
  <c r="H103" i="1"/>
  <c r="H101" i="1"/>
  <c r="H99" i="1"/>
  <c r="H98" i="1"/>
  <c r="H96" i="1"/>
  <c r="H95" i="1"/>
  <c r="H92" i="1"/>
  <c r="H91" i="1"/>
  <c r="H89" i="1"/>
  <c r="H88" i="1"/>
  <c r="H84" i="1"/>
  <c r="H83" i="1"/>
  <c r="H81" i="1"/>
  <c r="H80" i="1"/>
  <c r="H77" i="1"/>
  <c r="H76" i="1"/>
  <c r="H71" i="1"/>
  <c r="H69" i="1"/>
  <c r="H68" i="1"/>
  <c r="H65" i="1"/>
  <c r="H64" i="1"/>
  <c r="H61" i="1"/>
  <c r="H60" i="1"/>
  <c r="H56" i="1"/>
  <c r="H47" i="1"/>
  <c r="H45" i="1"/>
  <c r="H44" i="1"/>
  <c r="H43" i="1"/>
  <c r="H42" i="1"/>
  <c r="H38" i="1"/>
  <c r="H35" i="1"/>
  <c r="H24" i="1"/>
  <c r="H23" i="1"/>
  <c r="H21" i="1"/>
  <c r="H19" i="1"/>
  <c r="F3" i="2"/>
  <c r="F4" i="2"/>
  <c r="F6" i="2"/>
  <c r="F5" i="2"/>
  <c r="E3" i="2"/>
  <c r="E4" i="2"/>
  <c r="I38" i="1"/>
  <c r="I45" i="1" s="1"/>
  <c r="K56" i="1" l="1"/>
  <c r="I21" i="1"/>
  <c r="I84" i="1"/>
  <c r="I83" i="1"/>
  <c r="I71" i="1"/>
  <c r="I99" i="1"/>
  <c r="I98" i="1"/>
  <c r="I92" i="1"/>
  <c r="I91" i="1"/>
  <c r="I101" i="1" l="1"/>
  <c r="I23" i="1"/>
  <c r="I24" i="1" s="1"/>
  <c r="I47" i="1" s="1"/>
  <c r="I103" i="1" l="1"/>
  <c r="F30" i="1" l="1"/>
  <c r="E6" i="2" s="1"/>
  <c r="K103" i="1"/>
  <c r="K47" i="1"/>
  <c r="D104" i="1"/>
  <c r="E5" i="2" l="1"/>
  <c r="K30" i="1" s="1"/>
  <c r="F7" i="2"/>
  <c r="E8" i="2"/>
  <c r="E7" i="2"/>
  <c r="F8" i="2"/>
  <c r="K10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tc={D9AE63B4-2AE2-4B04-B921-821708E1E730}</author>
    <author>Auteur</author>
  </authors>
  <commentList>
    <comment ref="D11" authorId="0" shapeId="0" xr:uid="{D9AE63B4-2AE2-4B04-B921-821708E1E730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Dutch Caribbean (kan deze niet wijzigen)</t>
      </text>
    </comment>
    <comment ref="B29" authorId="1" shapeId="0" xr:uid="{2483AF94-9623-42BB-AC03-84F7CC899DFF}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Tangible of material investments?</t>
        </r>
      </text>
    </comment>
  </commentList>
</comments>
</file>

<file path=xl/sharedStrings.xml><?xml version="1.0" encoding="utf-8"?>
<sst xmlns="http://schemas.openxmlformats.org/spreadsheetml/2006/main" count="160" uniqueCount="99">
  <si>
    <t>€</t>
  </si>
  <si>
    <t>Type</t>
  </si>
  <si>
    <t>EDK</t>
  </si>
  <si>
    <t>CDK</t>
  </si>
  <si>
    <t>Caribisch Nederland</t>
  </si>
  <si>
    <t>US$</t>
  </si>
  <si>
    <t>Cg</t>
  </si>
  <si>
    <t>ANG</t>
  </si>
  <si>
    <t>Budget &lt;Project title&gt;</t>
  </si>
  <si>
    <t>&lt;Name of organisation making application&gt;</t>
  </si>
  <si>
    <t>If the amount is in red, please refer to column I for more information.</t>
  </si>
  <si>
    <t>input the amounts including VAT.</t>
  </si>
  <si>
    <t>Where is your organisation registered?</t>
  </si>
  <si>
    <t>Which currency is your budget in?</t>
  </si>
  <si>
    <t xml:space="preserve">Calculation of project costs </t>
  </si>
  <si>
    <t>HR costs</t>
  </si>
  <si>
    <t xml:space="preserve">Employees </t>
  </si>
  <si>
    <t xml:space="preserve">&lt;name of person, position&gt; </t>
  </si>
  <si>
    <t>Use of external professionals</t>
  </si>
  <si>
    <t>Other HR costs</t>
  </si>
  <si>
    <t>&lt;name of person, position and organisation&gt;</t>
  </si>
  <si>
    <t>Total HR costs</t>
  </si>
  <si>
    <t>Implementation and material costs</t>
  </si>
  <si>
    <t>Material costs</t>
  </si>
  <si>
    <t>&lt;materials&gt;</t>
  </si>
  <si>
    <t>Other costs</t>
  </si>
  <si>
    <t>Total implementation and material costs</t>
  </si>
  <si>
    <t>General costs</t>
  </si>
  <si>
    <t>Office expenses</t>
  </si>
  <si>
    <t>General operating expenses for the project</t>
  </si>
  <si>
    <t>Travel and accommodation expenses</t>
  </si>
  <si>
    <t>&lt; input travel and accommodation expenses&gt;</t>
  </si>
  <si>
    <t>Publicity costs</t>
  </si>
  <si>
    <t>&lt;publicity costs&gt;</t>
  </si>
  <si>
    <t>&lt;exchange costs&gt;</t>
  </si>
  <si>
    <t>&lt;translation costs&gt;</t>
  </si>
  <si>
    <t>&lt;input other costs&gt;</t>
  </si>
  <si>
    <t>Total general costs</t>
  </si>
  <si>
    <t>Total project costs</t>
  </si>
  <si>
    <t xml:space="preserve">Calculation of project income </t>
  </si>
  <si>
    <t>Amount of grant application from the Cultural Participation Fund</t>
  </si>
  <si>
    <t>Income from third parties</t>
  </si>
  <si>
    <t>other public income</t>
  </si>
  <si>
    <t>&lt;name of donor (municipality/province/fund etc.)&gt;</t>
  </si>
  <si>
    <t xml:space="preserve"> private funds</t>
  </si>
  <si>
    <t xml:space="preserve">&lt;name of fund&gt; </t>
  </si>
  <si>
    <t>private income</t>
  </si>
  <si>
    <t>Total contribution from third parties</t>
  </si>
  <si>
    <t>Own contribution</t>
  </si>
  <si>
    <t>&lt;Own contribution from participants, ticket sales etc.&gt;</t>
  </si>
  <si>
    <t>Financial resources</t>
  </si>
  <si>
    <t xml:space="preserve">non-monetary contribution &lt;description&gt; </t>
  </si>
  <si>
    <t>Commitment in hours</t>
  </si>
  <si>
    <t>commitment in hours  &lt;description&gt;</t>
  </si>
  <si>
    <t>&lt;name of partner 1&gt;</t>
  </si>
  <si>
    <t>&lt;name of partner 2&gt;</t>
  </si>
  <si>
    <t>Commitment in hours  &lt;description&gt;</t>
  </si>
  <si>
    <t>Total own contribution</t>
  </si>
  <si>
    <t>Total project income</t>
  </si>
  <si>
    <t>own project income</t>
  </si>
  <si>
    <t>Hourly rate</t>
  </si>
  <si>
    <t>Number of hours</t>
  </si>
  <si>
    <t>Amount</t>
  </si>
  <si>
    <t>Explanatory notes</t>
  </si>
  <si>
    <t>&lt;description and specification of activities to be carried out&gt;</t>
  </si>
  <si>
    <t>&lt;description of type of materials, quantities and cost price&gt;</t>
  </si>
  <si>
    <t>&lt;description and specification of other costs&gt;</t>
  </si>
  <si>
    <t>&lt;description of costs&gt;</t>
  </si>
  <si>
    <t>&lt;description of reason for travel&gt;</t>
  </si>
  <si>
    <t>&lt;description and specification of own contribution&gt;</t>
  </si>
  <si>
    <r>
      <t xml:space="preserve">Complete the </t>
    </r>
    <r>
      <rPr>
        <i/>
        <sz val="11"/>
        <color theme="2" tint="-0.499984740745262"/>
        <rFont val="Calibri"/>
        <family val="2"/>
      </rPr>
      <t>&lt;grey&gt;</t>
    </r>
    <r>
      <rPr>
        <i/>
        <sz val="11"/>
        <color rgb="FF002F87"/>
        <rFont val="Calibri"/>
        <family val="2"/>
      </rPr>
      <t xml:space="preserve"> </t>
    </r>
    <r>
      <rPr>
        <sz val="11"/>
        <color rgb="FF002F87"/>
        <rFont val="Calibri"/>
        <family val="2"/>
      </rPr>
      <t>cells with the specifications of the budget.</t>
    </r>
  </si>
  <si>
    <r>
      <t xml:space="preserve">If a condition is not met, input the amount in </t>
    </r>
    <r>
      <rPr>
        <sz val="11"/>
        <color rgb="FFFF0000"/>
        <rFont val="Calibri"/>
        <family val="2"/>
      </rPr>
      <t>red.</t>
    </r>
  </si>
  <si>
    <t>euro, US dollar, Caribbean guilder</t>
  </si>
  <si>
    <t>&lt;type (sponsor, donation etc.)&gt;</t>
  </si>
  <si>
    <t>own resources of applicant</t>
  </si>
  <si>
    <t>% of contribution from Cultural Participation Fund ****</t>
  </si>
  <si>
    <t>Total</t>
  </si>
  <si>
    <t>&lt;description of type of investments&gt;</t>
  </si>
  <si>
    <t>own contribution from cooperation partners</t>
  </si>
  <si>
    <t xml:space="preserve">&lt;composition of amount&gt; </t>
  </si>
  <si>
    <t>&lt;which part of project the contribution will be used for and state whether the commitment has already been made (yes/no)&gt;</t>
  </si>
  <si>
    <t>Name of Scheme</t>
  </si>
  <si>
    <t>Maximum amount per application</t>
  </si>
  <si>
    <t>Test scheme new model budget</t>
  </si>
  <si>
    <t>Applicable to</t>
  </si>
  <si>
    <t>Complete this column</t>
  </si>
  <si>
    <t>Applicants permitted from</t>
  </si>
  <si>
    <t>Permitted currencies</t>
  </si>
  <si>
    <t>Fixed values</t>
  </si>
  <si>
    <t>European Netherlands</t>
  </si>
  <si>
    <t>Caribbean Netherlands</t>
  </si>
  <si>
    <t>Calculation Sheet1 satisfactory</t>
  </si>
  <si>
    <t>Calculation Sheet1 outcome</t>
  </si>
  <si>
    <t>Maximum percentage of contribution from CPF EDK</t>
  </si>
  <si>
    <t>Maximum percentage of contribution from CPF CDK</t>
  </si>
  <si>
    <t>Cultural education for Dutch Caribbean Curaçao, Aruba, Sint Maarten. H3, part 3</t>
  </si>
  <si>
    <t>Maximum percentage of capital investments EDK</t>
  </si>
  <si>
    <t>Maximum percentage of capital investments CDK</t>
  </si>
  <si>
    <t>&lt;capital investments&gt;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</si>
</sst>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i/>
      <sz val="11"/>
      <color rgb="FF002F87"/>
      <name val="Calibri"/>
      <family val="2"/>
    </font>
    <font>
      <sz val="16"/>
      <color theme="1"/>
      <name val="Calibri"/>
      <family val="2"/>
    </font>
    <font>
      <b/>
      <sz val="16"/>
      <color rgb="FFF8F9FA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3"/>
      <color rgb="FF002F87"/>
      <name val="Calibri"/>
      <family val="2"/>
    </font>
    <font>
      <i/>
      <sz val="13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0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b/>
      <i/>
      <sz val="13"/>
      <color rgb="FF002F87"/>
      <name val="Calibri"/>
      <family val="2"/>
    </font>
    <font>
      <b/>
      <i/>
      <sz val="16"/>
      <color rgb="FFF8F9FA"/>
      <name val="Calibri"/>
      <family val="2"/>
    </font>
    <font>
      <b/>
      <i/>
      <sz val="10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1"/>
      <color rgb="FFFF0000"/>
      <name val="Calibri"/>
      <family val="2"/>
    </font>
    <font>
      <b/>
      <sz val="16"/>
      <color theme="2" tint="-0.499984740745262"/>
      <name val="Calibri"/>
      <family val="2"/>
    </font>
    <font>
      <sz val="36"/>
      <color theme="2" tint="-0.499984740745262"/>
      <name val="Calibri"/>
      <family val="2"/>
    </font>
    <font>
      <b/>
      <sz val="14"/>
      <color rgb="FF002F87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40" fillId="2" borderId="0" xfId="0" applyFont="1" applyFill="1" applyProtection="1">
      <protection locked="0"/>
    </xf>
    <xf numFmtId="3" fontId="2" fillId="2" borderId="0" xfId="0" applyNumberFormat="1" applyFont="1" applyFill="1" applyProtection="1">
      <protection locked="0"/>
    </xf>
    <xf numFmtId="0" fontId="39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8" fillId="2" borderId="0" xfId="0" applyFont="1" applyFill="1" applyProtection="1">
      <protection locked="0"/>
    </xf>
    <xf numFmtId="3" fontId="6" fillId="2" borderId="0" xfId="0" applyNumberFormat="1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29" fillId="2" borderId="0" xfId="0" applyFont="1" applyFill="1" applyAlignment="1" applyProtection="1">
      <alignment vertical="center"/>
      <protection locked="0"/>
    </xf>
    <xf numFmtId="3" fontId="7" fillId="2" borderId="0" xfId="0" applyNumberFormat="1" applyFont="1" applyFill="1" applyAlignment="1" applyProtection="1">
      <alignment horizontal="left"/>
      <protection locked="0"/>
    </xf>
    <xf numFmtId="3" fontId="24" fillId="2" borderId="0" xfId="0" applyNumberFormat="1" applyFont="1" applyFill="1" applyProtection="1">
      <protection locked="0"/>
    </xf>
    <xf numFmtId="3" fontId="25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30" fillId="2" borderId="0" xfId="0" applyFont="1" applyFill="1" applyProtection="1">
      <protection locked="0"/>
    </xf>
    <xf numFmtId="3" fontId="7" fillId="2" borderId="0" xfId="0" applyNumberFormat="1" applyFont="1" applyFill="1" applyProtection="1">
      <protection locked="0"/>
    </xf>
    <xf numFmtId="0" fontId="13" fillId="3" borderId="0" xfId="0" applyFont="1" applyFill="1" applyAlignment="1" applyProtection="1">
      <alignment horizontal="left"/>
      <protection locked="0"/>
    </xf>
    <xf numFmtId="0" fontId="10" fillId="3" borderId="0" xfId="0" applyFont="1" applyFill="1" applyAlignment="1" applyProtection="1">
      <alignment horizontal="left"/>
      <protection locked="0"/>
    </xf>
    <xf numFmtId="3" fontId="14" fillId="3" borderId="0" xfId="0" applyNumberFormat="1" applyFont="1" applyFill="1" applyAlignment="1" applyProtection="1">
      <alignment horizontal="left"/>
      <protection locked="0"/>
    </xf>
    <xf numFmtId="0" fontId="14" fillId="3" borderId="0" xfId="0" applyFont="1" applyFill="1" applyAlignment="1" applyProtection="1">
      <alignment horizontal="left"/>
      <protection locked="0"/>
    </xf>
    <xf numFmtId="0" fontId="31" fillId="3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3" fontId="14" fillId="2" borderId="0" xfId="0" applyNumberFormat="1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31" fillId="2" borderId="0" xfId="0" applyFont="1" applyFill="1" applyAlignment="1" applyProtection="1">
      <alignment horizontal="left"/>
      <protection locked="0"/>
    </xf>
    <xf numFmtId="3" fontId="15" fillId="4" borderId="0" xfId="0" applyNumberFormat="1" applyFont="1" applyFill="1" applyAlignment="1" applyProtection="1">
      <alignment horizontal="left"/>
      <protection locked="0"/>
    </xf>
    <xf numFmtId="0" fontId="15" fillId="4" borderId="0" xfId="0" applyFont="1" applyFill="1" applyAlignment="1" applyProtection="1">
      <alignment horizontal="left"/>
      <protection locked="0"/>
    </xf>
    <xf numFmtId="0" fontId="32" fillId="4" borderId="0" xfId="0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3" fontId="16" fillId="2" borderId="0" xfId="0" applyNumberFormat="1" applyFont="1" applyFill="1" applyAlignment="1" applyProtection="1">
      <alignment horizontal="left"/>
      <protection locked="0"/>
    </xf>
    <xf numFmtId="0" fontId="2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1" fontId="26" fillId="2" borderId="0" xfId="0" applyNumberFormat="1" applyFont="1" applyFill="1" applyAlignment="1" applyProtection="1">
      <alignment horizontal="left"/>
      <protection locked="0"/>
    </xf>
    <xf numFmtId="0" fontId="26" fillId="2" borderId="0" xfId="0" applyFont="1" applyFill="1" applyAlignment="1" applyProtection="1">
      <alignment horizontal="left"/>
      <protection locked="0"/>
    </xf>
    <xf numFmtId="0" fontId="38" fillId="5" borderId="0" xfId="0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33" fillId="4" borderId="0" xfId="0" applyFont="1" applyFill="1" applyAlignment="1" applyProtection="1">
      <alignment horizontal="left"/>
      <protection locked="0"/>
    </xf>
    <xf numFmtId="166" fontId="16" fillId="2" borderId="0" xfId="0" applyNumberFormat="1" applyFont="1" applyFill="1" applyAlignment="1" applyProtection="1">
      <alignment horizontal="left"/>
      <protection locked="0"/>
    </xf>
    <xf numFmtId="3" fontId="17" fillId="5" borderId="0" xfId="0" applyNumberFormat="1" applyFont="1" applyFill="1" applyAlignment="1" applyProtection="1">
      <alignment horizontal="left"/>
      <protection locked="0"/>
    </xf>
    <xf numFmtId="0" fontId="17" fillId="5" borderId="0" xfId="0" applyFont="1" applyFill="1" applyAlignment="1" applyProtection="1">
      <alignment horizontal="left"/>
      <protection locked="0"/>
    </xf>
    <xf numFmtId="3" fontId="17" fillId="2" borderId="0" xfId="0" applyNumberFormat="1" applyFont="1" applyFill="1" applyAlignment="1" applyProtection="1">
      <alignment horizontal="left"/>
      <protection locked="0"/>
    </xf>
    <xf numFmtId="0" fontId="17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17" fillId="4" borderId="0" xfId="0" applyFont="1" applyFill="1" applyAlignment="1" applyProtection="1">
      <alignment horizontal="left"/>
      <protection locked="0"/>
    </xf>
    <xf numFmtId="0" fontId="18" fillId="4" borderId="0" xfId="0" applyFont="1" applyFill="1" applyAlignment="1" applyProtection="1">
      <alignment horizontal="left"/>
      <protection locked="0"/>
    </xf>
    <xf numFmtId="0" fontId="18" fillId="5" borderId="0" xfId="0" applyFont="1" applyFill="1" applyAlignment="1" applyProtection="1">
      <alignment horizontal="left"/>
      <protection locked="0"/>
    </xf>
    <xf numFmtId="3" fontId="15" fillId="2" borderId="0" xfId="0" applyNumberFormat="1" applyFont="1" applyFill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0" fillId="4" borderId="0" xfId="0" applyFont="1" applyFill="1" applyAlignment="1" applyProtection="1">
      <alignment horizontal="left"/>
      <protection locked="0"/>
    </xf>
    <xf numFmtId="3" fontId="10" fillId="4" borderId="0" xfId="0" applyNumberFormat="1" applyFont="1" applyFill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7" fillId="0" borderId="0" xfId="0" applyFont="1" applyProtection="1">
      <protection locked="0"/>
    </xf>
    <xf numFmtId="3" fontId="12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30" fillId="0" borderId="0" xfId="0" applyFont="1" applyProtection="1">
      <protection locked="0"/>
    </xf>
    <xf numFmtId="3" fontId="7" fillId="0" borderId="0" xfId="0" applyNumberFormat="1" applyFont="1" applyAlignment="1" applyProtection="1">
      <alignment horizontal="left"/>
      <protection locked="0"/>
    </xf>
    <xf numFmtId="0" fontId="27" fillId="0" borderId="0" xfId="0" applyFont="1" applyProtection="1">
      <protection locked="0"/>
    </xf>
    <xf numFmtId="0" fontId="5" fillId="0" borderId="0" xfId="0" applyFont="1" applyProtection="1">
      <protection locked="0"/>
    </xf>
    <xf numFmtId="3" fontId="7" fillId="0" borderId="0" xfId="0" applyNumberFormat="1" applyFont="1" applyProtection="1">
      <protection locked="0"/>
    </xf>
    <xf numFmtId="0" fontId="13" fillId="3" borderId="0" xfId="0" applyFont="1" applyFill="1" applyProtection="1">
      <protection locked="0"/>
    </xf>
    <xf numFmtId="0" fontId="10" fillId="3" borderId="0" xfId="0" applyFont="1" applyFill="1" applyProtection="1">
      <protection locked="0"/>
    </xf>
    <xf numFmtId="3" fontId="13" fillId="3" borderId="0" xfId="0" applyNumberFormat="1" applyFont="1" applyFill="1" applyProtection="1">
      <protection locked="0"/>
    </xf>
    <xf numFmtId="0" fontId="34" fillId="3" borderId="0" xfId="0" applyFont="1" applyFill="1" applyProtection="1">
      <protection locked="0"/>
    </xf>
    <xf numFmtId="3" fontId="13" fillId="3" borderId="0" xfId="0" applyNumberFormat="1" applyFont="1" applyFill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34" fillId="2" borderId="0" xfId="0" applyFont="1" applyFill="1" applyProtection="1"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49" fontId="22" fillId="4" borderId="0" xfId="0" applyNumberFormat="1" applyFont="1" applyFill="1" applyProtection="1">
      <protection locked="0"/>
    </xf>
    <xf numFmtId="3" fontId="22" fillId="4" borderId="0" xfId="0" applyNumberFormat="1" applyFont="1" applyFill="1" applyProtection="1">
      <protection locked="0"/>
    </xf>
    <xf numFmtId="49" fontId="35" fillId="4" borderId="0" xfId="0" applyNumberFormat="1" applyFont="1" applyFill="1" applyProtection="1">
      <protection locked="0"/>
    </xf>
    <xf numFmtId="49" fontId="22" fillId="2" borderId="0" xfId="0" applyNumberFormat="1" applyFont="1" applyFill="1" applyProtection="1">
      <protection locked="0"/>
    </xf>
    <xf numFmtId="3" fontId="22" fillId="2" borderId="0" xfId="0" applyNumberFormat="1" applyFont="1" applyFill="1" applyProtection="1">
      <protection locked="0"/>
    </xf>
    <xf numFmtId="49" fontId="35" fillId="2" borderId="0" xfId="0" applyNumberFormat="1" applyFont="1" applyFill="1" applyProtection="1">
      <protection locked="0"/>
    </xf>
    <xf numFmtId="3" fontId="22" fillId="2" borderId="0" xfId="0" applyNumberFormat="1" applyFont="1" applyFill="1" applyAlignment="1" applyProtection="1">
      <alignment horizontal="left"/>
      <protection locked="0"/>
    </xf>
    <xf numFmtId="49" fontId="16" fillId="2" borderId="0" xfId="0" applyNumberFormat="1" applyFont="1" applyFill="1" applyProtection="1">
      <protection locked="0"/>
    </xf>
    <xf numFmtId="3" fontId="16" fillId="2" borderId="0" xfId="0" applyNumberFormat="1" applyFont="1" applyFill="1" applyProtection="1">
      <protection locked="0"/>
    </xf>
    <xf numFmtId="0" fontId="16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49" fontId="24" fillId="2" borderId="0" xfId="0" applyNumberFormat="1" applyFont="1" applyFill="1" applyProtection="1">
      <protection locked="0"/>
    </xf>
    <xf numFmtId="0" fontId="24" fillId="2" borderId="1" xfId="0" applyFont="1" applyFill="1" applyBorder="1" applyAlignment="1" applyProtection="1">
      <alignment horizontal="left"/>
      <protection locked="0"/>
    </xf>
    <xf numFmtId="0" fontId="16" fillId="5" borderId="0" xfId="0" applyFont="1" applyFill="1" applyProtection="1">
      <protection locked="0"/>
    </xf>
    <xf numFmtId="3" fontId="15" fillId="5" borderId="0" xfId="0" applyNumberFormat="1" applyFont="1" applyFill="1" applyAlignment="1" applyProtection="1">
      <alignment horizontal="left"/>
      <protection locked="0"/>
    </xf>
    <xf numFmtId="0" fontId="26" fillId="2" borderId="0" xfId="0" applyFont="1" applyFill="1" applyProtection="1">
      <protection locked="0"/>
    </xf>
    <xf numFmtId="1" fontId="8" fillId="2" borderId="0" xfId="0" applyNumberFormat="1" applyFont="1" applyFill="1" applyAlignment="1" applyProtection="1">
      <alignment horizontal="left"/>
      <protection locked="0"/>
    </xf>
    <xf numFmtId="3" fontId="16" fillId="5" borderId="0" xfId="0" applyNumberFormat="1" applyFont="1" applyFill="1" applyAlignment="1" applyProtection="1">
      <alignment horizontal="left"/>
      <protection locked="0"/>
    </xf>
    <xf numFmtId="3" fontId="17" fillId="4" borderId="0" xfId="0" applyNumberFormat="1" applyFont="1" applyFill="1" applyProtection="1">
      <protection locked="0"/>
    </xf>
    <xf numFmtId="0" fontId="17" fillId="4" borderId="0" xfId="0" applyFont="1" applyFill="1" applyProtection="1">
      <protection locked="0"/>
    </xf>
    <xf numFmtId="49" fontId="20" fillId="2" borderId="0" xfId="0" applyNumberFormat="1" applyFont="1" applyFill="1" applyProtection="1">
      <protection locked="0"/>
    </xf>
    <xf numFmtId="0" fontId="19" fillId="2" borderId="0" xfId="0" applyFont="1" applyFill="1" applyProtection="1">
      <protection locked="0"/>
    </xf>
    <xf numFmtId="0" fontId="36" fillId="2" borderId="0" xfId="0" applyFont="1" applyFill="1" applyProtection="1">
      <protection locked="0"/>
    </xf>
    <xf numFmtId="166" fontId="19" fillId="2" borderId="0" xfId="0" applyNumberFormat="1" applyFont="1" applyFill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23" fillId="0" borderId="0" xfId="0" applyFont="1" applyProtection="1">
      <protection hidden="1"/>
    </xf>
    <xf numFmtId="0" fontId="0" fillId="0" borderId="0" xfId="0" applyProtection="1">
      <protection hidden="1"/>
    </xf>
    <xf numFmtId="165" fontId="0" fillId="0" borderId="0" xfId="0" applyNumberFormat="1" applyProtection="1">
      <protection hidden="1"/>
    </xf>
    <xf numFmtId="0" fontId="0" fillId="6" borderId="0" xfId="0" applyFill="1" applyProtection="1">
      <protection hidden="1"/>
    </xf>
    <xf numFmtId="9" fontId="0" fillId="0" borderId="0" xfId="0" applyNumberFormat="1" applyProtection="1">
      <protection hidden="1"/>
    </xf>
    <xf numFmtId="0" fontId="0" fillId="7" borderId="0" xfId="0" applyFill="1" applyProtection="1">
      <protection hidden="1"/>
    </xf>
    <xf numFmtId="10" fontId="0" fillId="0" borderId="0" xfId="0" applyNumberFormat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9" fillId="3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9" fillId="4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3" fontId="8" fillId="2" borderId="0" xfId="0" applyNumberFormat="1" applyFont="1" applyFill="1" applyAlignment="1" applyProtection="1">
      <alignment horizontal="left"/>
      <protection locked="0"/>
    </xf>
    <xf numFmtId="0" fontId="4" fillId="5" borderId="0" xfId="0" applyFont="1" applyFill="1" applyAlignment="1" applyProtection="1">
      <alignment horizontal="left"/>
      <protection locked="0"/>
    </xf>
    <xf numFmtId="3" fontId="4" fillId="5" borderId="0" xfId="0" applyNumberFormat="1" applyFont="1" applyFill="1" applyAlignment="1" applyProtection="1">
      <alignment horizontal="left"/>
      <protection locked="0"/>
    </xf>
    <xf numFmtId="3" fontId="4" fillId="4" borderId="0" xfId="0" applyNumberFormat="1" applyFont="1" applyFill="1" applyAlignment="1" applyProtection="1">
      <alignment horizontal="left"/>
      <protection locked="0"/>
    </xf>
    <xf numFmtId="0" fontId="9" fillId="5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3" fontId="4" fillId="2" borderId="0" xfId="0" applyNumberFormat="1" applyFont="1" applyFill="1" applyAlignment="1" applyProtection="1">
      <alignment horizontal="left"/>
      <protection locked="0"/>
    </xf>
    <xf numFmtId="3" fontId="8" fillId="2" borderId="0" xfId="1" applyNumberFormat="1" applyFont="1" applyFill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3" fillId="4" borderId="0" xfId="0" applyFont="1" applyFill="1" applyProtection="1">
      <protection locked="0"/>
    </xf>
    <xf numFmtId="49" fontId="9" fillId="4" borderId="0" xfId="0" applyNumberFormat="1" applyFont="1" applyFill="1" applyProtection="1">
      <protection locked="0"/>
    </xf>
    <xf numFmtId="49" fontId="9" fillId="2" borderId="0" xfId="0" applyNumberFormat="1" applyFont="1" applyFill="1" applyProtection="1">
      <protection locked="0"/>
    </xf>
    <xf numFmtId="3" fontId="3" fillId="5" borderId="0" xfId="0" applyNumberFormat="1" applyFont="1" applyFill="1" applyProtection="1">
      <protection locked="0"/>
    </xf>
    <xf numFmtId="0" fontId="3" fillId="5" borderId="0" xfId="0" applyFont="1" applyFill="1" applyProtection="1">
      <protection locked="0"/>
    </xf>
    <xf numFmtId="0" fontId="8" fillId="5" borderId="0" xfId="0" applyFont="1" applyFill="1" applyProtection="1">
      <protection locked="0"/>
    </xf>
    <xf numFmtId="3" fontId="4" fillId="5" borderId="0" xfId="2" applyNumberFormat="1" applyFont="1" applyFill="1" applyAlignment="1" applyProtection="1">
      <alignment horizontal="left"/>
      <protection locked="0"/>
    </xf>
    <xf numFmtId="0" fontId="9" fillId="5" borderId="0" xfId="0" applyFont="1" applyFill="1" applyProtection="1">
      <protection locked="0"/>
    </xf>
    <xf numFmtId="0" fontId="4" fillId="4" borderId="0" xfId="0" applyFont="1" applyFill="1" applyProtection="1">
      <protection locked="0"/>
    </xf>
    <xf numFmtId="3" fontId="3" fillId="4" borderId="0" xfId="0" applyNumberFormat="1" applyFont="1" applyFill="1" applyProtection="1">
      <protection locked="0"/>
    </xf>
    <xf numFmtId="0" fontId="8" fillId="4" borderId="0" xfId="0" applyFont="1" applyFill="1" applyProtection="1">
      <protection locked="0"/>
    </xf>
    <xf numFmtId="0" fontId="9" fillId="4" borderId="0" xfId="0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4" fillId="5" borderId="0" xfId="0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3" fontId="8" fillId="2" borderId="0" xfId="0" applyNumberFormat="1" applyFont="1" applyFill="1" applyProtection="1">
      <protection locked="0"/>
    </xf>
    <xf numFmtId="49" fontId="4" fillId="4" borderId="0" xfId="0" applyNumberFormat="1" applyFont="1" applyFill="1" applyProtection="1">
      <protection locked="0"/>
    </xf>
    <xf numFmtId="0" fontId="8" fillId="0" borderId="0" xfId="0" applyFont="1" applyProtection="1">
      <protection locked="0"/>
    </xf>
    <xf numFmtId="0" fontId="41" fillId="2" borderId="0" xfId="0" applyFont="1" applyFill="1" applyProtection="1">
      <protection locked="0"/>
    </xf>
  </cellXfs>
  <cellStyles count="3"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2F87"/>
      <color rgb="FFF8F9FA"/>
      <color rgb="FFF4C8CB"/>
      <color rgb="FFB0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538692</xdr:colOff>
      <xdr:row>1</xdr:row>
      <xdr:rowOff>47625</xdr:rowOff>
    </xdr:from>
    <xdr:to>
      <xdr:col>5</xdr:col>
      <xdr:colOff>390526</xdr:colOff>
      <xdr:row>8</xdr:row>
      <xdr:rowOff>9525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4775" y="195792"/>
          <a:ext cx="2169584" cy="182456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1" dT="2025-07-26T18:15:25.08" personId="{00000000-0000-0000-0000-000000000000}" id="{D9AE63B4-2AE2-4B04-B921-821708E1E730}">
    <text>Dutch Caribbean (kan deze niet wijzigen)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K106"/>
  <sheetViews>
    <sheetView showGridLines="0" tabSelected="1" topLeftCell="B1" zoomScale="90" zoomScaleNormal="90" workbookViewId="0">
      <selection activeCell="B30" sqref="B30"/>
    </sheetView>
  </sheetViews>
  <sheetFormatPr defaultColWidth="9.140625" defaultRowHeight="15" x14ac:dyDescent="0.25"/>
  <cols>
    <col min="1" max="1" width="3.5703125" style="5" customWidth="1"/>
    <col min="2" max="2" width="80.28515625" style="5" customWidth="1"/>
    <col min="3" max="3" width="4.7109375" style="64" customWidth="1"/>
    <col min="4" max="4" width="18.28515625" style="101" customWidth="1"/>
    <col min="5" max="5" width="16.42578125" style="5" customWidth="1"/>
    <col min="6" max="7" width="14.28515625" style="5" customWidth="1"/>
    <col min="8" max="8" width="4.7109375" style="99" customWidth="1"/>
    <col min="9" max="9" width="20.5703125" style="102" customWidth="1"/>
    <col min="10" max="10" width="76.7109375" style="5" customWidth="1"/>
    <col min="11" max="11" width="48" style="63" customWidth="1"/>
    <col min="12" max="16384" width="9.140625" style="5"/>
  </cols>
  <sheetData>
    <row r="1" spans="2:11" ht="12" customHeight="1" x14ac:dyDescent="0.7">
      <c r="B1" s="1"/>
      <c r="C1" s="1"/>
      <c r="D1" s="2"/>
      <c r="E1" s="3"/>
      <c r="F1" s="3"/>
      <c r="G1" s="3"/>
      <c r="H1" s="113"/>
      <c r="I1" s="4"/>
      <c r="J1" s="3"/>
      <c r="K1" s="114"/>
    </row>
    <row r="2" spans="2:11" ht="46.5" x14ac:dyDescent="0.7">
      <c r="B2" s="6" t="s">
        <v>8</v>
      </c>
      <c r="C2" s="1"/>
      <c r="D2" s="7"/>
      <c r="E2" s="1"/>
      <c r="F2" s="3"/>
      <c r="G2" s="3"/>
      <c r="H2" s="113"/>
      <c r="I2" s="4"/>
      <c r="J2" s="3"/>
      <c r="K2" s="114"/>
    </row>
    <row r="3" spans="2:11" ht="21" x14ac:dyDescent="0.35">
      <c r="B3" s="8" t="s">
        <v>9</v>
      </c>
      <c r="C3" s="9"/>
      <c r="D3" s="10"/>
      <c r="E3" s="11"/>
      <c r="F3" s="3"/>
      <c r="G3" s="3"/>
      <c r="H3" s="113"/>
      <c r="I3" s="4"/>
      <c r="J3" s="3"/>
      <c r="K3" s="114"/>
    </row>
    <row r="4" spans="2:11" ht="19.5" x14ac:dyDescent="0.3">
      <c r="B4" s="155" t="s">
        <v>95</v>
      </c>
      <c r="C4" s="12"/>
      <c r="D4" s="2"/>
      <c r="E4" s="3"/>
      <c r="F4" s="3"/>
      <c r="G4" s="3"/>
      <c r="H4" s="113"/>
      <c r="I4" s="4"/>
      <c r="J4" s="3"/>
      <c r="K4" s="114"/>
    </row>
    <row r="5" spans="2:11" x14ac:dyDescent="0.25">
      <c r="B5" s="115"/>
      <c r="C5" s="115"/>
      <c r="D5" s="13"/>
      <c r="E5" s="14"/>
      <c r="F5" s="14"/>
      <c r="G5" s="14"/>
      <c r="H5" s="15"/>
      <c r="I5" s="16"/>
      <c r="J5" s="3"/>
      <c r="K5" s="114"/>
    </row>
    <row r="6" spans="2:11" x14ac:dyDescent="0.25">
      <c r="B6" s="116" t="s">
        <v>70</v>
      </c>
      <c r="C6" s="116"/>
      <c r="D6" s="13"/>
      <c r="E6" s="14"/>
      <c r="F6" s="14"/>
      <c r="G6" s="14"/>
      <c r="H6" s="15"/>
      <c r="I6" s="16"/>
      <c r="J6" s="3"/>
      <c r="K6" s="114"/>
    </row>
    <row r="7" spans="2:11" x14ac:dyDescent="0.25">
      <c r="B7" s="116" t="s">
        <v>71</v>
      </c>
      <c r="C7" s="116"/>
      <c r="D7" s="13"/>
      <c r="E7" s="14"/>
      <c r="F7" s="14"/>
      <c r="G7" s="14"/>
      <c r="H7" s="15"/>
      <c r="I7" s="16"/>
      <c r="J7" s="3"/>
      <c r="K7" s="114"/>
    </row>
    <row r="8" spans="2:11" x14ac:dyDescent="0.25">
      <c r="B8" s="117" t="s">
        <v>10</v>
      </c>
      <c r="C8" s="117"/>
      <c r="D8" s="13"/>
      <c r="E8" s="14"/>
      <c r="F8" s="14"/>
      <c r="G8" s="14"/>
      <c r="H8" s="15"/>
      <c r="I8" s="16"/>
      <c r="J8" s="3"/>
      <c r="K8" s="114"/>
    </row>
    <row r="9" spans="2:11" x14ac:dyDescent="0.25">
      <c r="B9" s="116" t="s">
        <v>11</v>
      </c>
      <c r="C9" s="116"/>
      <c r="D9" s="2"/>
      <c r="E9" s="3"/>
      <c r="F9" s="14"/>
      <c r="G9" s="3"/>
      <c r="H9" s="113"/>
      <c r="I9" s="4"/>
      <c r="J9" s="3"/>
      <c r="K9" s="114"/>
    </row>
    <row r="10" spans="2:11" x14ac:dyDescent="0.25">
      <c r="B10" s="118"/>
      <c r="C10" s="118"/>
      <c r="D10" s="2"/>
      <c r="E10" s="3"/>
      <c r="F10" s="3"/>
      <c r="G10" s="3"/>
      <c r="H10" s="113"/>
      <c r="I10" s="4"/>
      <c r="J10" s="3"/>
      <c r="K10" s="114"/>
    </row>
    <row r="11" spans="2:11" x14ac:dyDescent="0.25">
      <c r="B11" s="118" t="s">
        <v>12</v>
      </c>
      <c r="C11" s="118"/>
      <c r="D11" s="17" t="s">
        <v>4</v>
      </c>
      <c r="E11" s="113"/>
      <c r="F11" s="119"/>
      <c r="G11" s="119"/>
      <c r="H11" s="119"/>
      <c r="I11" s="4"/>
      <c r="J11" s="3"/>
      <c r="K11" s="114"/>
    </row>
    <row r="12" spans="2:11" ht="15" customHeight="1" x14ac:dyDescent="0.25">
      <c r="B12" s="118" t="s">
        <v>13</v>
      </c>
      <c r="C12" s="118"/>
      <c r="D12" s="18" t="s">
        <v>0</v>
      </c>
      <c r="E12" s="113" t="s">
        <v>72</v>
      </c>
      <c r="F12" s="19"/>
      <c r="G12" s="19"/>
      <c r="H12" s="20"/>
      <c r="I12" s="16"/>
      <c r="J12" s="19"/>
      <c r="K12" s="114"/>
    </row>
    <row r="13" spans="2:11" ht="15" customHeight="1" x14ac:dyDescent="0.25">
      <c r="B13" s="120" t="str">
        <f>IF(D12&lt;&gt;'Verstopt invulblad'!C20,"Wat is op het moment van invullen de wisselkoers naar euro's?","")</f>
        <v/>
      </c>
      <c r="C13" s="120"/>
      <c r="D13" s="18"/>
      <c r="E13" s="19"/>
      <c r="F13" s="19"/>
      <c r="G13" s="19"/>
      <c r="H13" s="20"/>
      <c r="I13" s="16"/>
      <c r="J13" s="19"/>
      <c r="K13" s="114"/>
    </row>
    <row r="14" spans="2:11" x14ac:dyDescent="0.25">
      <c r="B14" s="3"/>
      <c r="C14" s="3"/>
      <c r="D14" s="21"/>
      <c r="E14" s="19"/>
      <c r="F14" s="19"/>
      <c r="G14" s="19"/>
      <c r="H14" s="20"/>
      <c r="I14" s="16"/>
      <c r="J14" s="19"/>
      <c r="K14" s="114"/>
    </row>
    <row r="15" spans="2:11" ht="32.25" customHeight="1" x14ac:dyDescent="0.35">
      <c r="B15" s="22" t="s">
        <v>14</v>
      </c>
      <c r="C15" s="23"/>
      <c r="D15" s="24"/>
      <c r="E15" s="25"/>
      <c r="F15" s="25"/>
      <c r="G15" s="25"/>
      <c r="H15" s="26"/>
      <c r="I15" s="24"/>
      <c r="J15" s="25"/>
      <c r="K15" s="121"/>
    </row>
    <row r="16" spans="2:11" ht="11.25" customHeight="1" x14ac:dyDescent="0.35">
      <c r="B16" s="27"/>
      <c r="C16" s="28"/>
      <c r="D16" s="29"/>
      <c r="E16" s="30"/>
      <c r="F16" s="30"/>
      <c r="G16" s="30"/>
      <c r="H16" s="31"/>
      <c r="I16" s="29"/>
      <c r="J16" s="30"/>
      <c r="K16" s="122"/>
    </row>
    <row r="17" spans="2:11" ht="17.25" x14ac:dyDescent="0.3">
      <c r="B17" s="123" t="s">
        <v>15</v>
      </c>
      <c r="C17" s="123"/>
      <c r="D17" s="32"/>
      <c r="E17" s="33"/>
      <c r="F17" s="33"/>
      <c r="G17" s="33"/>
      <c r="H17" s="34"/>
      <c r="I17" s="129" t="s">
        <v>62</v>
      </c>
      <c r="J17" s="123" t="s">
        <v>63</v>
      </c>
      <c r="K17" s="124"/>
    </row>
    <row r="18" spans="2:11" x14ac:dyDescent="0.25">
      <c r="B18" s="35" t="s">
        <v>16</v>
      </c>
      <c r="C18" s="35"/>
      <c r="D18" s="36" t="s">
        <v>60</v>
      </c>
      <c r="E18" s="35" t="s">
        <v>61</v>
      </c>
      <c r="F18" s="35"/>
      <c r="G18" s="35"/>
      <c r="H18" s="37"/>
      <c r="I18" s="36" t="s">
        <v>76</v>
      </c>
      <c r="J18" s="118"/>
      <c r="K18" s="122"/>
    </row>
    <row r="19" spans="2:11" x14ac:dyDescent="0.25">
      <c r="B19" s="38" t="s">
        <v>17</v>
      </c>
      <c r="C19" s="125" t="str">
        <f>$D$12</f>
        <v>€</v>
      </c>
      <c r="D19" s="126">
        <v>0</v>
      </c>
      <c r="E19" s="91">
        <v>0</v>
      </c>
      <c r="F19" s="91"/>
      <c r="G19" s="91"/>
      <c r="H19" s="91" t="str">
        <f>$D$12</f>
        <v>€</v>
      </c>
      <c r="I19" s="4">
        <f>D19*E19</f>
        <v>0</v>
      </c>
      <c r="J19" s="38" t="s">
        <v>64</v>
      </c>
      <c r="K19" s="39"/>
    </row>
    <row r="20" spans="2:11" x14ac:dyDescent="0.25">
      <c r="B20" s="35" t="s">
        <v>18</v>
      </c>
      <c r="C20" s="35"/>
      <c r="D20" s="4"/>
      <c r="E20" s="118"/>
      <c r="F20" s="118"/>
      <c r="G20" s="118"/>
      <c r="H20" s="125"/>
      <c r="I20" s="4"/>
      <c r="J20" s="125"/>
      <c r="K20" s="122"/>
    </row>
    <row r="21" spans="2:11" x14ac:dyDescent="0.25">
      <c r="B21" s="38" t="s">
        <v>17</v>
      </c>
      <c r="C21" s="125" t="str">
        <f>$D$12</f>
        <v>€</v>
      </c>
      <c r="D21" s="126">
        <v>0</v>
      </c>
      <c r="E21" s="91">
        <v>0</v>
      </c>
      <c r="F21" s="91"/>
      <c r="G21" s="91"/>
      <c r="H21" s="91" t="str">
        <f>$D$12</f>
        <v>€</v>
      </c>
      <c r="I21" s="4">
        <f>D21*E21</f>
        <v>0</v>
      </c>
      <c r="J21" s="38" t="s">
        <v>64</v>
      </c>
      <c r="K21" s="39"/>
    </row>
    <row r="22" spans="2:11" x14ac:dyDescent="0.25">
      <c r="B22" s="35" t="s">
        <v>19</v>
      </c>
      <c r="C22" s="35"/>
      <c r="D22" s="36"/>
      <c r="E22" s="35"/>
      <c r="F22" s="125"/>
      <c r="G22" s="125"/>
      <c r="H22" s="125"/>
      <c r="I22" s="36" t="s">
        <v>76</v>
      </c>
      <c r="J22" s="118"/>
      <c r="K22" s="40"/>
    </row>
    <row r="23" spans="2:11" x14ac:dyDescent="0.25">
      <c r="B23" s="38" t="s">
        <v>20</v>
      </c>
      <c r="C23" s="125" t="str">
        <f>$D$12</f>
        <v>€</v>
      </c>
      <c r="D23" s="126">
        <v>0</v>
      </c>
      <c r="E23" s="91">
        <v>0</v>
      </c>
      <c r="F23" s="91"/>
      <c r="G23" s="91"/>
      <c r="H23" s="91" t="str">
        <f>$D$12</f>
        <v>€</v>
      </c>
      <c r="I23" s="4">
        <f>D23*E23</f>
        <v>0</v>
      </c>
      <c r="J23" s="38" t="s">
        <v>64</v>
      </c>
      <c r="K23" s="39"/>
    </row>
    <row r="24" spans="2:11" s="42" customFormat="1" ht="19.5" customHeight="1" x14ac:dyDescent="0.3">
      <c r="B24" s="127" t="s">
        <v>21</v>
      </c>
      <c r="C24" s="127"/>
      <c r="D24" s="128"/>
      <c r="E24" s="127"/>
      <c r="F24" s="127"/>
      <c r="G24" s="127"/>
      <c r="H24" s="127" t="str">
        <f>$D$12</f>
        <v>€</v>
      </c>
      <c r="I24" s="128">
        <f>SUM(I18:I23)</f>
        <v>0</v>
      </c>
      <c r="J24" s="127"/>
      <c r="K24" s="41"/>
    </row>
    <row r="25" spans="2:11" ht="10.5" customHeight="1" x14ac:dyDescent="0.25">
      <c r="B25" s="35"/>
      <c r="C25" s="35"/>
      <c r="D25" s="4"/>
      <c r="E25" s="118"/>
      <c r="F25" s="118"/>
      <c r="G25" s="118"/>
      <c r="H25" s="125"/>
      <c r="I25" s="36"/>
      <c r="J25" s="118"/>
      <c r="K25" s="122"/>
    </row>
    <row r="26" spans="2:11" ht="17.25" x14ac:dyDescent="0.3">
      <c r="B26" s="123" t="s">
        <v>22</v>
      </c>
      <c r="C26" s="123"/>
      <c r="D26" s="129"/>
      <c r="E26" s="123"/>
      <c r="F26" s="123"/>
      <c r="G26" s="123"/>
      <c r="H26" s="43"/>
      <c r="I26" s="129" t="s">
        <v>62</v>
      </c>
      <c r="J26" s="123" t="s">
        <v>63</v>
      </c>
      <c r="K26" s="124"/>
    </row>
    <row r="27" spans="2:11" x14ac:dyDescent="0.25">
      <c r="B27" s="35" t="s">
        <v>23</v>
      </c>
      <c r="C27" s="35"/>
      <c r="D27" s="4"/>
      <c r="E27" s="118"/>
      <c r="F27" s="118"/>
      <c r="G27" s="118"/>
      <c r="H27" s="125"/>
      <c r="I27" s="4"/>
      <c r="J27" s="125"/>
      <c r="K27" s="122"/>
    </row>
    <row r="28" spans="2:11" x14ac:dyDescent="0.25">
      <c r="B28" s="38" t="s">
        <v>24</v>
      </c>
      <c r="C28" s="125"/>
      <c r="D28" s="4"/>
      <c r="E28" s="118"/>
      <c r="F28" s="118"/>
      <c r="G28" s="118"/>
      <c r="H28" s="125" t="str">
        <f>$D$12</f>
        <v>€</v>
      </c>
      <c r="I28" s="126">
        <v>0</v>
      </c>
      <c r="J28" s="38" t="s">
        <v>65</v>
      </c>
      <c r="K28" s="122"/>
    </row>
    <row r="29" spans="2:11" x14ac:dyDescent="0.25">
      <c r="B29" s="35" t="str">
        <f>"Capital investments (maximum "&amp;IF(D11="Europees Nederland",'Verstopt invulblad'!C5*100&amp;"%)",'Verstopt invulblad'!C6*100&amp;"%)")</f>
        <v>Capital investments (maximum 100%)</v>
      </c>
      <c r="C29" s="35"/>
      <c r="D29" s="4"/>
      <c r="E29" s="118"/>
      <c r="F29" s="35"/>
      <c r="G29" s="35"/>
      <c r="H29" s="37"/>
      <c r="I29" s="36"/>
      <c r="J29" s="35"/>
      <c r="K29" s="122"/>
    </row>
    <row r="30" spans="2:11" x14ac:dyDescent="0.25">
      <c r="B30" s="38" t="s">
        <v>98</v>
      </c>
      <c r="C30" s="125"/>
      <c r="D30" s="4"/>
      <c r="E30" s="118"/>
      <c r="F30" s="44" t="str">
        <f>IFERROR($I$30/$I$47,"")</f>
        <v/>
      </c>
      <c r="G30" s="35"/>
      <c r="H30" s="125" t="str">
        <f>$D$12</f>
        <v>€</v>
      </c>
      <c r="I30" s="126">
        <v>0</v>
      </c>
      <c r="J30" s="38" t="s">
        <v>77</v>
      </c>
      <c r="K30" s="122" t="str">
        <f>IFERROR(
IF('Verstopt invulblad'!$E$5,"Let op; je materiële investeringen mogen niet meer zijn dan "&amp;'Verstopt invulblad'!$C$5*100&amp;"% van je totale projectkosten.",
IF('Verstopt invulblad'!$E$6,"Let op; je materiële investeringen mogen niet meer zijn dan "&amp;'Verstopt invulblad'!$C$6*100&amp;"% van je totale projectkosten.","")),"")</f>
        <v/>
      </c>
    </row>
    <row r="31" spans="2:11" x14ac:dyDescent="0.25">
      <c r="B31" s="35" t="s">
        <v>25</v>
      </c>
      <c r="C31" s="35"/>
      <c r="D31" s="4"/>
      <c r="E31" s="118"/>
      <c r="F31" s="118"/>
      <c r="G31" s="118"/>
      <c r="H31" s="125" t="str">
        <f>$D$12</f>
        <v>€</v>
      </c>
      <c r="I31" s="126">
        <v>0</v>
      </c>
      <c r="J31" s="38" t="s">
        <v>66</v>
      </c>
      <c r="K31" s="122"/>
    </row>
    <row r="32" spans="2:11" ht="18" customHeight="1" x14ac:dyDescent="0.3">
      <c r="B32" s="127" t="s">
        <v>26</v>
      </c>
      <c r="C32" s="127"/>
      <c r="D32" s="45"/>
      <c r="E32" s="46"/>
      <c r="F32" s="46"/>
      <c r="G32" s="46"/>
      <c r="H32" s="127" t="str">
        <f>$D$12</f>
        <v>€</v>
      </c>
      <c r="I32" s="128">
        <f>SUM(I27:I31)</f>
        <v>0</v>
      </c>
      <c r="J32" s="46"/>
      <c r="K32" s="130"/>
    </row>
    <row r="33" spans="2:11" ht="10.5" customHeight="1" x14ac:dyDescent="0.3">
      <c r="B33" s="131"/>
      <c r="C33" s="131"/>
      <c r="D33" s="47"/>
      <c r="E33" s="48"/>
      <c r="F33" s="48"/>
      <c r="G33" s="48"/>
      <c r="H33" s="49"/>
      <c r="I33" s="132"/>
      <c r="J33" s="48"/>
      <c r="K33" s="122"/>
    </row>
    <row r="34" spans="2:11" ht="17.25" x14ac:dyDescent="0.3">
      <c r="B34" s="123" t="s">
        <v>27</v>
      </c>
      <c r="C34" s="123"/>
      <c r="D34" s="129"/>
      <c r="E34" s="123"/>
      <c r="F34" s="50"/>
      <c r="G34" s="50"/>
      <c r="H34" s="51"/>
      <c r="I34" s="129" t="s">
        <v>62</v>
      </c>
      <c r="J34" s="123" t="s">
        <v>63</v>
      </c>
      <c r="K34" s="124"/>
    </row>
    <row r="35" spans="2:11" x14ac:dyDescent="0.25">
      <c r="B35" s="35" t="s">
        <v>28</v>
      </c>
      <c r="C35" s="35"/>
      <c r="D35" s="126"/>
      <c r="E35" s="125"/>
      <c r="F35" s="118"/>
      <c r="G35" s="118"/>
      <c r="H35" s="125" t="str">
        <f>$D$12</f>
        <v>€</v>
      </c>
      <c r="I35" s="126">
        <v>0</v>
      </c>
      <c r="J35" s="38" t="s">
        <v>67</v>
      </c>
      <c r="K35" s="122"/>
    </row>
    <row r="36" spans="2:11" x14ac:dyDescent="0.25">
      <c r="B36" s="35" t="s">
        <v>29</v>
      </c>
      <c r="C36" s="35"/>
      <c r="D36" s="126"/>
      <c r="E36" s="125"/>
      <c r="F36" s="118"/>
      <c r="G36" s="118"/>
      <c r="H36" s="125" t="str">
        <f>$D$12</f>
        <v>€</v>
      </c>
      <c r="I36" s="126">
        <v>0</v>
      </c>
      <c r="J36" s="38" t="s">
        <v>67</v>
      </c>
      <c r="K36" s="122"/>
    </row>
    <row r="37" spans="2:11" x14ac:dyDescent="0.25">
      <c r="B37" s="35" t="s">
        <v>30</v>
      </c>
      <c r="C37" s="35"/>
      <c r="D37" s="36"/>
      <c r="E37" s="35"/>
      <c r="F37" s="35"/>
      <c r="G37" s="35"/>
      <c r="H37" s="37"/>
      <c r="I37" s="36"/>
      <c r="J37" s="125"/>
      <c r="K37" s="122"/>
    </row>
    <row r="38" spans="2:11" x14ac:dyDescent="0.25">
      <c r="B38" s="38" t="s">
        <v>31</v>
      </c>
      <c r="C38" s="125"/>
      <c r="D38" s="126"/>
      <c r="E38" s="91"/>
      <c r="F38" s="91"/>
      <c r="G38" s="91"/>
      <c r="H38" s="91" t="str">
        <f>$D$12</f>
        <v>€</v>
      </c>
      <c r="I38" s="126">
        <f>D38*E38*F38</f>
        <v>0</v>
      </c>
      <c r="J38" s="38" t="s">
        <v>68</v>
      </c>
      <c r="K38" s="39"/>
    </row>
    <row r="39" spans="2:11" x14ac:dyDescent="0.25">
      <c r="B39" s="35" t="s">
        <v>32</v>
      </c>
      <c r="C39" s="35"/>
      <c r="D39" s="126"/>
      <c r="E39" s="125"/>
      <c r="F39" s="118"/>
      <c r="G39" s="118"/>
      <c r="H39" s="125"/>
      <c r="I39" s="126"/>
      <c r="J39" s="3"/>
      <c r="K39" s="122"/>
    </row>
    <row r="40" spans="2:11" x14ac:dyDescent="0.25">
      <c r="B40" s="38" t="s">
        <v>33</v>
      </c>
      <c r="C40" s="125"/>
      <c r="D40" s="126"/>
      <c r="E40" s="125"/>
      <c r="F40" s="118"/>
      <c r="G40" s="118"/>
      <c r="H40" s="125" t="str">
        <f>$D$12</f>
        <v>€</v>
      </c>
      <c r="I40" s="126">
        <v>0</v>
      </c>
      <c r="J40" s="38" t="s">
        <v>67</v>
      </c>
      <c r="K40" s="39"/>
    </row>
    <row r="41" spans="2:11" x14ac:dyDescent="0.25">
      <c r="B41" s="35" t="s">
        <v>25</v>
      </c>
      <c r="C41" s="35"/>
      <c r="D41" s="126"/>
      <c r="E41" s="125"/>
      <c r="F41" s="118"/>
      <c r="G41" s="118"/>
      <c r="H41" s="125"/>
      <c r="I41" s="126"/>
      <c r="J41" s="3"/>
      <c r="K41" s="122"/>
    </row>
    <row r="42" spans="2:11" x14ac:dyDescent="0.25">
      <c r="B42" s="38" t="s">
        <v>34</v>
      </c>
      <c r="C42" s="125"/>
      <c r="D42" s="126"/>
      <c r="E42" s="125"/>
      <c r="F42" s="118"/>
      <c r="G42" s="118"/>
      <c r="H42" s="125" t="str">
        <f>$D$12</f>
        <v>€</v>
      </c>
      <c r="I42" s="126">
        <v>0</v>
      </c>
      <c r="J42" s="38" t="s">
        <v>67</v>
      </c>
      <c r="K42" s="122"/>
    </row>
    <row r="43" spans="2:11" x14ac:dyDescent="0.25">
      <c r="B43" s="38" t="s">
        <v>35</v>
      </c>
      <c r="C43" s="125"/>
      <c r="D43" s="126"/>
      <c r="E43" s="125"/>
      <c r="F43" s="118"/>
      <c r="G43" s="118"/>
      <c r="H43" s="125" t="str">
        <f>$D$12</f>
        <v>€</v>
      </c>
      <c r="I43" s="126">
        <v>0</v>
      </c>
      <c r="J43" s="38" t="s">
        <v>67</v>
      </c>
      <c r="K43" s="122"/>
    </row>
    <row r="44" spans="2:11" x14ac:dyDescent="0.25">
      <c r="B44" s="38" t="s">
        <v>36</v>
      </c>
      <c r="C44" s="125"/>
      <c r="D44" s="126"/>
      <c r="E44" s="125"/>
      <c r="F44" s="118"/>
      <c r="G44" s="118"/>
      <c r="H44" s="125" t="str">
        <f>$D$12</f>
        <v>€</v>
      </c>
      <c r="I44" s="126">
        <v>0</v>
      </c>
      <c r="J44" s="38" t="s">
        <v>67</v>
      </c>
      <c r="K44" s="122"/>
    </row>
    <row r="45" spans="2:11" ht="17.25" x14ac:dyDescent="0.3">
      <c r="B45" s="127" t="s">
        <v>37</v>
      </c>
      <c r="C45" s="127"/>
      <c r="D45" s="128"/>
      <c r="E45" s="127"/>
      <c r="F45" s="46"/>
      <c r="G45" s="46"/>
      <c r="H45" s="127" t="str">
        <f>$D$12</f>
        <v>€</v>
      </c>
      <c r="I45" s="128">
        <f>SUM(I35:I44)</f>
        <v>0</v>
      </c>
      <c r="J45" s="52"/>
      <c r="K45" s="130"/>
    </row>
    <row r="46" spans="2:11" ht="15.75" x14ac:dyDescent="0.25">
      <c r="B46" s="118"/>
      <c r="C46" s="118"/>
      <c r="D46" s="53"/>
      <c r="E46" s="54"/>
      <c r="F46" s="118"/>
      <c r="G46" s="118"/>
      <c r="H46" s="125"/>
      <c r="I46" s="133"/>
      <c r="J46" s="118"/>
      <c r="K46" s="122"/>
    </row>
    <row r="47" spans="2:11" ht="26.25" customHeight="1" x14ac:dyDescent="0.35">
      <c r="B47" s="55" t="s">
        <v>38</v>
      </c>
      <c r="C47" s="55"/>
      <c r="D47" s="56"/>
      <c r="E47" s="55"/>
      <c r="F47" s="55"/>
      <c r="G47" s="55"/>
      <c r="H47" s="55" t="str">
        <f>$D$12</f>
        <v>€</v>
      </c>
      <c r="I47" s="56">
        <f>SUM(I24,I32,I45)</f>
        <v>0</v>
      </c>
      <c r="J47" s="55"/>
      <c r="K47" s="124" t="str">
        <f>IFERROR(IF(I47-I103&gt;0,"Let op; je ingevulde kosten zijn hoger dan je ingevulde baten. Je begroting is daarmee niet sluitend.",IF($I$103-$I$47&gt;0,"Let op; je ingevulde baten zijn hoger dan je ingevulde kosten. Je begroting is daarmee niet sluitend.","")),"")</f>
        <v/>
      </c>
    </row>
    <row r="48" spans="2:11" ht="16.5" customHeight="1" x14ac:dyDescent="0.35">
      <c r="B48" s="57"/>
      <c r="C48" s="58"/>
      <c r="D48" s="59"/>
      <c r="E48" s="57"/>
      <c r="F48" s="60"/>
      <c r="G48" s="60"/>
      <c r="H48" s="61"/>
      <c r="I48" s="62"/>
      <c r="J48" s="60"/>
      <c r="K48" s="134"/>
    </row>
    <row r="49" spans="2:11" ht="16.5" customHeight="1" x14ac:dyDescent="0.35">
      <c r="B49" s="57"/>
      <c r="C49" s="58"/>
      <c r="D49" s="59"/>
      <c r="E49" s="57"/>
      <c r="F49" s="60"/>
      <c r="G49" s="60"/>
      <c r="H49" s="61"/>
      <c r="I49" s="62"/>
      <c r="J49" s="60"/>
      <c r="K49" s="134"/>
    </row>
    <row r="50" spans="2:11" ht="16.5" customHeight="1" x14ac:dyDescent="0.35">
      <c r="B50" s="57"/>
      <c r="C50" s="58"/>
      <c r="D50" s="59"/>
      <c r="E50" s="57"/>
      <c r="F50" s="60"/>
      <c r="G50" s="60"/>
      <c r="H50" s="61"/>
      <c r="I50" s="62"/>
      <c r="J50" s="60"/>
      <c r="K50" s="134"/>
    </row>
    <row r="51" spans="2:11" x14ac:dyDescent="0.25">
      <c r="B51" s="60"/>
      <c r="C51" s="5"/>
      <c r="D51" s="65"/>
      <c r="E51" s="60"/>
      <c r="F51" s="60"/>
      <c r="G51" s="60"/>
      <c r="H51" s="61"/>
      <c r="I51" s="62"/>
      <c r="J51" s="60"/>
      <c r="K51" s="134"/>
    </row>
    <row r="52" spans="2:11" ht="31.5" customHeight="1" x14ac:dyDescent="0.35">
      <c r="B52" s="66" t="s">
        <v>39</v>
      </c>
      <c r="C52" s="67"/>
      <c r="D52" s="68"/>
      <c r="E52" s="66"/>
      <c r="F52" s="66"/>
      <c r="G52" s="66"/>
      <c r="H52" s="69"/>
      <c r="I52" s="70"/>
      <c r="J52" s="66"/>
      <c r="K52" s="135"/>
    </row>
    <row r="53" spans="2:11" ht="16.5" customHeight="1" x14ac:dyDescent="0.35">
      <c r="B53" s="71"/>
      <c r="C53" s="9"/>
      <c r="D53" s="72"/>
      <c r="E53" s="71"/>
      <c r="F53" s="71"/>
      <c r="G53" s="71"/>
      <c r="H53" s="73"/>
      <c r="I53" s="74"/>
      <c r="J53" s="71"/>
      <c r="K53" s="114"/>
    </row>
    <row r="54" spans="2:11" ht="17.25" x14ac:dyDescent="0.3">
      <c r="B54" s="75"/>
      <c r="C54" s="75"/>
      <c r="D54" s="76"/>
      <c r="E54" s="75"/>
      <c r="F54" s="75"/>
      <c r="G54" s="75"/>
      <c r="H54" s="77"/>
      <c r="I54" s="129" t="s">
        <v>62</v>
      </c>
      <c r="J54" s="136"/>
      <c r="K54" s="137"/>
    </row>
    <row r="55" spans="2:11" ht="12.75" customHeight="1" x14ac:dyDescent="0.25">
      <c r="B55" s="78"/>
      <c r="C55" s="78"/>
      <c r="D55" s="79"/>
      <c r="E55" s="78"/>
      <c r="F55" s="78"/>
      <c r="G55" s="78"/>
      <c r="H55" s="80"/>
      <c r="I55" s="81"/>
      <c r="J55" s="3"/>
      <c r="K55" s="138"/>
    </row>
    <row r="56" spans="2:11" ht="13.5" customHeight="1" x14ac:dyDescent="0.3">
      <c r="B56" s="127" t="s">
        <v>40</v>
      </c>
      <c r="C56" s="127"/>
      <c r="D56" s="139"/>
      <c r="E56" s="140"/>
      <c r="F56" s="140"/>
      <c r="G56" s="140"/>
      <c r="H56" s="141" t="str">
        <f>$D$12</f>
        <v>€</v>
      </c>
      <c r="I56" s="142">
        <v>0</v>
      </c>
      <c r="J56" s="140"/>
      <c r="K56" s="143" t="str">
        <f>IFERROR(IF(OR('Verstopt invulblad'!$E$3,'Verstopt invulblad'!$E$4),"Let op! Bij deze regeling is het alleen toegestaan bedragen tussen "&amp;'Verstopt invulblad'!$C$4&amp;" en "&amp;'Verstopt invulblad'!$C$3&amp;" aan te vragen.",""),"")</f>
        <v/>
      </c>
    </row>
    <row r="57" spans="2:11" ht="13.5" customHeight="1" x14ac:dyDescent="0.25">
      <c r="B57" s="78"/>
      <c r="C57" s="78"/>
      <c r="D57" s="2"/>
      <c r="E57" s="3"/>
      <c r="F57" s="3"/>
      <c r="G57" s="3"/>
      <c r="H57" s="113"/>
      <c r="I57" s="4"/>
      <c r="J57" s="3"/>
      <c r="K57" s="114"/>
    </row>
    <row r="58" spans="2:11" ht="13.5" customHeight="1" x14ac:dyDescent="0.3">
      <c r="B58" s="144" t="s">
        <v>41</v>
      </c>
      <c r="C58" s="144"/>
      <c r="D58" s="145"/>
      <c r="E58" s="136"/>
      <c r="F58" s="136"/>
      <c r="G58" s="136"/>
      <c r="H58" s="146"/>
      <c r="I58" s="129" t="s">
        <v>62</v>
      </c>
      <c r="J58" s="123" t="s">
        <v>63</v>
      </c>
      <c r="K58" s="147"/>
    </row>
    <row r="59" spans="2:11" ht="13.5" customHeight="1" x14ac:dyDescent="0.25">
      <c r="B59" s="82" t="s">
        <v>42</v>
      </c>
      <c r="C59" s="82"/>
      <c r="D59" s="83"/>
      <c r="E59" s="84"/>
      <c r="F59" s="84"/>
      <c r="G59" s="84"/>
      <c r="H59" s="85"/>
      <c r="I59" s="36"/>
      <c r="J59" s="3"/>
      <c r="K59" s="114"/>
    </row>
    <row r="60" spans="2:11" ht="13.5" customHeight="1" x14ac:dyDescent="0.25">
      <c r="B60" s="86" t="s">
        <v>43</v>
      </c>
      <c r="C60" s="148"/>
      <c r="D60" s="2"/>
      <c r="E60" s="3"/>
      <c r="F60" s="3"/>
      <c r="G60" s="3"/>
      <c r="H60" s="113" t="str">
        <f>$D$12</f>
        <v>€</v>
      </c>
      <c r="I60" s="126">
        <v>0</v>
      </c>
      <c r="J60" s="87" t="s">
        <v>80</v>
      </c>
      <c r="K60" s="114"/>
    </row>
    <row r="61" spans="2:11" ht="13.5" customHeight="1" x14ac:dyDescent="0.25">
      <c r="B61" s="86" t="s">
        <v>43</v>
      </c>
      <c r="C61" s="148"/>
      <c r="D61" s="2"/>
      <c r="E61" s="3"/>
      <c r="F61" s="3"/>
      <c r="G61" s="3"/>
      <c r="H61" s="113" t="str">
        <f>$D$12</f>
        <v>€</v>
      </c>
      <c r="I61" s="126">
        <v>0</v>
      </c>
      <c r="J61" s="87" t="s">
        <v>80</v>
      </c>
      <c r="K61" s="114"/>
    </row>
    <row r="62" spans="2:11" ht="13.5" customHeight="1" x14ac:dyDescent="0.25">
      <c r="B62" s="148"/>
      <c r="C62" s="148"/>
      <c r="D62" s="2"/>
      <c r="E62" s="3"/>
      <c r="F62" s="3"/>
      <c r="G62" s="3"/>
      <c r="H62" s="113"/>
      <c r="I62" s="4"/>
      <c r="J62" s="3"/>
      <c r="K62" s="114"/>
    </row>
    <row r="63" spans="2:11" ht="13.5" customHeight="1" x14ac:dyDescent="0.25">
      <c r="B63" s="82" t="s">
        <v>44</v>
      </c>
      <c r="C63" s="82"/>
      <c r="D63" s="83"/>
      <c r="E63" s="84"/>
      <c r="F63" s="84"/>
      <c r="G63" s="84"/>
      <c r="H63" s="85"/>
      <c r="I63" s="36"/>
      <c r="J63" s="3"/>
      <c r="K63" s="114"/>
    </row>
    <row r="64" spans="2:11" ht="13.5" customHeight="1" x14ac:dyDescent="0.25">
      <c r="B64" s="86" t="s">
        <v>45</v>
      </c>
      <c r="C64" s="148"/>
      <c r="D64" s="2"/>
      <c r="E64" s="3"/>
      <c r="F64" s="3"/>
      <c r="G64" s="3"/>
      <c r="H64" s="113" t="str">
        <f>$D$12</f>
        <v>€</v>
      </c>
      <c r="I64" s="126">
        <v>0</v>
      </c>
      <c r="J64" s="87" t="s">
        <v>80</v>
      </c>
      <c r="K64" s="114"/>
    </row>
    <row r="65" spans="2:11" ht="13.5" customHeight="1" x14ac:dyDescent="0.25">
      <c r="B65" s="86" t="s">
        <v>45</v>
      </c>
      <c r="C65" s="148"/>
      <c r="D65" s="2"/>
      <c r="E65" s="3"/>
      <c r="F65" s="3"/>
      <c r="G65" s="3"/>
      <c r="H65" s="113" t="str">
        <f>$D$12</f>
        <v>€</v>
      </c>
      <c r="I65" s="126">
        <v>0</v>
      </c>
      <c r="J65" s="87" t="s">
        <v>80</v>
      </c>
      <c r="K65" s="114"/>
    </row>
    <row r="66" spans="2:11" ht="13.5" customHeight="1" x14ac:dyDescent="0.25">
      <c r="B66" s="148"/>
      <c r="C66" s="148"/>
      <c r="D66" s="2"/>
      <c r="E66" s="3"/>
      <c r="F66" s="3"/>
      <c r="G66" s="3"/>
      <c r="H66" s="113"/>
      <c r="I66" s="4"/>
      <c r="J66" s="3"/>
      <c r="K66" s="114"/>
    </row>
    <row r="67" spans="2:11" ht="13.5" customHeight="1" x14ac:dyDescent="0.25">
      <c r="B67" s="82" t="s">
        <v>46</v>
      </c>
      <c r="C67" s="82"/>
      <c r="D67" s="83"/>
      <c r="E67" s="84"/>
      <c r="F67" s="84"/>
      <c r="G67" s="84"/>
      <c r="H67" s="85"/>
      <c r="I67" s="36"/>
      <c r="J67" s="3"/>
      <c r="K67" s="114"/>
    </row>
    <row r="68" spans="2:11" ht="13.5" customHeight="1" x14ac:dyDescent="0.25">
      <c r="B68" s="86" t="s">
        <v>73</v>
      </c>
      <c r="C68" s="148"/>
      <c r="D68" s="2"/>
      <c r="E68" s="3"/>
      <c r="F68" s="3"/>
      <c r="G68" s="3"/>
      <c r="H68" s="113" t="str">
        <f>$D$12</f>
        <v>€</v>
      </c>
      <c r="I68" s="126">
        <v>0</v>
      </c>
      <c r="J68" s="87" t="s">
        <v>80</v>
      </c>
      <c r="K68" s="114"/>
    </row>
    <row r="69" spans="2:11" ht="13.5" customHeight="1" x14ac:dyDescent="0.25">
      <c r="B69" s="86" t="s">
        <v>73</v>
      </c>
      <c r="C69" s="148"/>
      <c r="D69" s="2"/>
      <c r="E69" s="3"/>
      <c r="F69" s="3"/>
      <c r="G69" s="3"/>
      <c r="H69" s="113" t="str">
        <f>$D$12</f>
        <v>€</v>
      </c>
      <c r="I69" s="126">
        <v>0</v>
      </c>
      <c r="J69" s="87" t="s">
        <v>80</v>
      </c>
      <c r="K69" s="114"/>
    </row>
    <row r="70" spans="2:11" ht="13.5" customHeight="1" x14ac:dyDescent="0.25">
      <c r="B70" s="148"/>
      <c r="C70" s="148"/>
      <c r="D70" s="2"/>
      <c r="E70" s="3"/>
      <c r="F70" s="3"/>
      <c r="G70" s="3"/>
      <c r="H70" s="113"/>
      <c r="I70" s="126"/>
      <c r="J70" s="125"/>
      <c r="K70" s="114"/>
    </row>
    <row r="71" spans="2:11" ht="13.5" customHeight="1" x14ac:dyDescent="0.3">
      <c r="B71" s="149" t="s">
        <v>47</v>
      </c>
      <c r="C71" s="149"/>
      <c r="D71" s="139"/>
      <c r="E71" s="140"/>
      <c r="F71" s="140"/>
      <c r="G71" s="140"/>
      <c r="H71" s="88" t="str">
        <f>$D$12</f>
        <v>€</v>
      </c>
      <c r="I71" s="89">
        <f>SUM(I59:I70)</f>
        <v>0</v>
      </c>
      <c r="J71" s="140"/>
      <c r="K71" s="143"/>
    </row>
    <row r="72" spans="2:11" ht="13.5" customHeight="1" x14ac:dyDescent="0.3">
      <c r="B72" s="11"/>
      <c r="C72" s="11"/>
      <c r="D72" s="2"/>
      <c r="E72" s="3"/>
      <c r="F72" s="3"/>
      <c r="G72" s="3"/>
      <c r="H72" s="113"/>
      <c r="I72" s="4"/>
      <c r="J72" s="3"/>
      <c r="K72" s="114"/>
    </row>
    <row r="73" spans="2:11" ht="13.5" customHeight="1" x14ac:dyDescent="0.3">
      <c r="B73" s="144" t="s">
        <v>48</v>
      </c>
      <c r="C73" s="144"/>
      <c r="D73" s="145"/>
      <c r="E73" s="136"/>
      <c r="F73" s="136"/>
      <c r="G73" s="136"/>
      <c r="H73" s="146"/>
      <c r="I73" s="129" t="s">
        <v>62</v>
      </c>
      <c r="J73" s="123" t="s">
        <v>63</v>
      </c>
      <c r="K73" s="147"/>
    </row>
    <row r="74" spans="2:11" ht="13.5" customHeight="1" x14ac:dyDescent="0.25">
      <c r="B74" s="150"/>
      <c r="C74" s="150"/>
      <c r="D74" s="2"/>
      <c r="E74" s="3"/>
      <c r="F74" s="3"/>
      <c r="G74" s="3"/>
      <c r="H74" s="113"/>
      <c r="I74" s="4"/>
      <c r="J74" s="3"/>
      <c r="K74" s="114"/>
    </row>
    <row r="75" spans="2:11" ht="13.5" customHeight="1" x14ac:dyDescent="0.25">
      <c r="B75" s="82" t="s">
        <v>59</v>
      </c>
      <c r="C75" s="82"/>
      <c r="D75" s="83"/>
      <c r="E75" s="84"/>
      <c r="F75" s="84"/>
      <c r="G75" s="84"/>
      <c r="H75" s="85"/>
      <c r="I75" s="36"/>
      <c r="J75" s="151"/>
      <c r="K75" s="114"/>
    </row>
    <row r="76" spans="2:11" ht="13.5" customHeight="1" x14ac:dyDescent="0.25">
      <c r="B76" s="86" t="s">
        <v>49</v>
      </c>
      <c r="C76" s="148"/>
      <c r="D76" s="152"/>
      <c r="E76" s="113"/>
      <c r="F76" s="113"/>
      <c r="G76" s="113"/>
      <c r="H76" s="113" t="str">
        <f>$D$12</f>
        <v>€</v>
      </c>
      <c r="I76" s="126">
        <v>0</v>
      </c>
      <c r="J76" s="87" t="s">
        <v>69</v>
      </c>
      <c r="K76" s="90"/>
    </row>
    <row r="77" spans="2:11" ht="13.5" customHeight="1" x14ac:dyDescent="0.25">
      <c r="B77" s="86" t="s">
        <v>49</v>
      </c>
      <c r="C77" s="148"/>
      <c r="D77" s="152"/>
      <c r="E77" s="113"/>
      <c r="F77" s="113"/>
      <c r="G77" s="113"/>
      <c r="H77" s="113" t="str">
        <f>$D$12</f>
        <v>€</v>
      </c>
      <c r="I77" s="126">
        <v>0</v>
      </c>
      <c r="J77" s="87" t="s">
        <v>69</v>
      </c>
      <c r="K77" s="90"/>
    </row>
    <row r="78" spans="2:11" ht="13.5" customHeight="1" x14ac:dyDescent="0.25">
      <c r="B78" s="148"/>
      <c r="C78" s="148"/>
      <c r="D78" s="152"/>
      <c r="E78" s="113"/>
      <c r="F78" s="113"/>
      <c r="G78" s="113"/>
      <c r="H78" s="113"/>
      <c r="I78" s="126"/>
      <c r="J78" s="3"/>
      <c r="K78" s="90"/>
    </row>
    <row r="79" spans="2:11" ht="13.5" customHeight="1" x14ac:dyDescent="0.25">
      <c r="B79" s="82" t="s">
        <v>74</v>
      </c>
      <c r="C79" s="82"/>
      <c r="D79" s="83"/>
      <c r="E79" s="84"/>
      <c r="F79" s="84"/>
      <c r="G79" s="84"/>
      <c r="H79" s="85"/>
      <c r="I79" s="36"/>
      <c r="J79" s="84"/>
      <c r="K79" s="114"/>
    </row>
    <row r="80" spans="2:11" ht="13.5" customHeight="1" x14ac:dyDescent="0.25">
      <c r="B80" s="148" t="s">
        <v>50</v>
      </c>
      <c r="C80" s="148"/>
      <c r="D80" s="152"/>
      <c r="E80" s="113"/>
      <c r="F80" s="113"/>
      <c r="G80" s="113"/>
      <c r="H80" s="113" t="str">
        <f>$D$12</f>
        <v>€</v>
      </c>
      <c r="I80" s="126">
        <v>0</v>
      </c>
      <c r="J80" s="87" t="s">
        <v>79</v>
      </c>
      <c r="K80" s="90"/>
    </row>
    <row r="81" spans="2:11" ht="13.5" customHeight="1" x14ac:dyDescent="0.25">
      <c r="B81" s="86" t="s">
        <v>51</v>
      </c>
      <c r="C81" s="148"/>
      <c r="D81" s="152"/>
      <c r="E81" s="113"/>
      <c r="F81" s="113"/>
      <c r="G81" s="113"/>
      <c r="H81" s="113" t="str">
        <f>$D$12</f>
        <v>€</v>
      </c>
      <c r="I81" s="126">
        <v>0</v>
      </c>
      <c r="J81" s="87" t="s">
        <v>79</v>
      </c>
      <c r="K81" s="90"/>
    </row>
    <row r="82" spans="2:11" ht="13.5" customHeight="1" x14ac:dyDescent="0.25">
      <c r="B82" s="82" t="s">
        <v>52</v>
      </c>
      <c r="C82" s="82"/>
      <c r="D82" s="36" t="s">
        <v>60</v>
      </c>
      <c r="E82" s="35" t="s">
        <v>61</v>
      </c>
      <c r="F82" s="113"/>
      <c r="G82" s="113"/>
      <c r="H82" s="113"/>
      <c r="I82" s="126"/>
      <c r="J82" s="151"/>
      <c r="K82" s="90"/>
    </row>
    <row r="83" spans="2:11" ht="13.5" customHeight="1" x14ac:dyDescent="0.25">
      <c r="B83" s="86" t="s">
        <v>53</v>
      </c>
      <c r="C83" s="125" t="str">
        <f>$D$12</f>
        <v>€</v>
      </c>
      <c r="D83" s="126">
        <v>0</v>
      </c>
      <c r="E83" s="91">
        <v>0</v>
      </c>
      <c r="F83" s="113"/>
      <c r="G83" s="113"/>
      <c r="H83" s="113" t="str">
        <f>$D$12</f>
        <v>€</v>
      </c>
      <c r="I83" s="126">
        <f>D83*E83</f>
        <v>0</v>
      </c>
      <c r="J83" s="38" t="s">
        <v>64</v>
      </c>
      <c r="K83" s="90"/>
    </row>
    <row r="84" spans="2:11" ht="13.5" customHeight="1" x14ac:dyDescent="0.25">
      <c r="B84" s="86" t="s">
        <v>53</v>
      </c>
      <c r="C84" s="125" t="str">
        <f>$D$12</f>
        <v>€</v>
      </c>
      <c r="D84" s="126">
        <v>0</v>
      </c>
      <c r="E84" s="91">
        <v>0</v>
      </c>
      <c r="F84" s="113"/>
      <c r="G84" s="113"/>
      <c r="H84" s="113" t="str">
        <f>$D$12</f>
        <v>€</v>
      </c>
      <c r="I84" s="126">
        <f>D84*E84</f>
        <v>0</v>
      </c>
      <c r="J84" s="38" t="s">
        <v>64</v>
      </c>
      <c r="K84" s="90"/>
    </row>
    <row r="85" spans="2:11" ht="13.5" customHeight="1" x14ac:dyDescent="0.25">
      <c r="B85" s="148"/>
      <c r="C85" s="148"/>
      <c r="D85" s="152"/>
      <c r="E85" s="113"/>
      <c r="F85" s="113"/>
      <c r="G85" s="113"/>
      <c r="H85" s="113"/>
      <c r="I85" s="126"/>
      <c r="J85" s="3"/>
      <c r="K85" s="90"/>
    </row>
    <row r="86" spans="2:11" ht="13.5" customHeight="1" x14ac:dyDescent="0.25">
      <c r="B86" s="82" t="s">
        <v>78</v>
      </c>
      <c r="C86" s="82"/>
      <c r="D86" s="83"/>
      <c r="E86" s="84"/>
      <c r="F86" s="84"/>
      <c r="G86" s="84"/>
      <c r="H86" s="85"/>
      <c r="I86" s="36"/>
      <c r="J86" s="84"/>
      <c r="K86" s="114"/>
    </row>
    <row r="87" spans="2:11" ht="13.5" customHeight="1" x14ac:dyDescent="0.25">
      <c r="B87" s="82" t="s">
        <v>54</v>
      </c>
      <c r="C87" s="82"/>
      <c r="D87" s="2"/>
      <c r="E87" s="3"/>
      <c r="F87" s="3"/>
      <c r="G87" s="3"/>
      <c r="H87" s="113"/>
      <c r="I87" s="4"/>
      <c r="J87" s="3"/>
      <c r="K87" s="114"/>
    </row>
    <row r="88" spans="2:11" ht="13.5" customHeight="1" x14ac:dyDescent="0.25">
      <c r="B88" s="148" t="s">
        <v>50</v>
      </c>
      <c r="C88" s="148"/>
      <c r="D88" s="152"/>
      <c r="E88" s="113"/>
      <c r="F88" s="113"/>
      <c r="G88" s="113"/>
      <c r="H88" s="113" t="str">
        <f>$D$12</f>
        <v>€</v>
      </c>
      <c r="I88" s="126">
        <v>0</v>
      </c>
      <c r="J88" s="87" t="s">
        <v>79</v>
      </c>
      <c r="K88" s="90"/>
    </row>
    <row r="89" spans="2:11" ht="13.5" customHeight="1" x14ac:dyDescent="0.25">
      <c r="B89" s="86" t="s">
        <v>51</v>
      </c>
      <c r="C89" s="148"/>
      <c r="D89" s="152"/>
      <c r="E89" s="113"/>
      <c r="F89" s="113"/>
      <c r="G89" s="113"/>
      <c r="H89" s="113" t="str">
        <f>$D$12</f>
        <v>€</v>
      </c>
      <c r="I89" s="126">
        <v>0</v>
      </c>
      <c r="J89" s="87" t="s">
        <v>79</v>
      </c>
      <c r="K89" s="90"/>
    </row>
    <row r="90" spans="2:11" ht="13.5" customHeight="1" x14ac:dyDescent="0.25">
      <c r="B90" s="82" t="s">
        <v>52</v>
      </c>
      <c r="C90" s="82"/>
      <c r="D90" s="36" t="s">
        <v>60</v>
      </c>
      <c r="E90" s="35" t="s">
        <v>61</v>
      </c>
      <c r="F90" s="113"/>
      <c r="G90" s="113"/>
      <c r="H90" s="113"/>
      <c r="I90" s="126"/>
      <c r="J90" s="151"/>
      <c r="K90" s="90"/>
    </row>
    <row r="91" spans="2:11" ht="13.5" customHeight="1" x14ac:dyDescent="0.25">
      <c r="B91" s="86" t="s">
        <v>53</v>
      </c>
      <c r="C91" s="125" t="str">
        <f>$D$12</f>
        <v>€</v>
      </c>
      <c r="D91" s="126">
        <v>0</v>
      </c>
      <c r="E91" s="91">
        <v>0</v>
      </c>
      <c r="F91" s="113"/>
      <c r="G91" s="113"/>
      <c r="H91" s="113" t="str">
        <f>$D$12</f>
        <v>€</v>
      </c>
      <c r="I91" s="126">
        <f>D91*E91</f>
        <v>0</v>
      </c>
      <c r="J91" s="38" t="s">
        <v>64</v>
      </c>
      <c r="K91" s="90"/>
    </row>
    <row r="92" spans="2:11" ht="13.5" customHeight="1" x14ac:dyDescent="0.25">
      <c r="B92" s="86" t="s">
        <v>53</v>
      </c>
      <c r="C92" s="125" t="str">
        <f>$D$12</f>
        <v>€</v>
      </c>
      <c r="D92" s="126">
        <v>0</v>
      </c>
      <c r="E92" s="91">
        <v>0</v>
      </c>
      <c r="F92" s="113"/>
      <c r="G92" s="113"/>
      <c r="H92" s="113" t="str">
        <f>$D$12</f>
        <v>€</v>
      </c>
      <c r="I92" s="126">
        <f>D92*E92</f>
        <v>0</v>
      </c>
      <c r="J92" s="38" t="s">
        <v>64</v>
      </c>
      <c r="K92" s="90"/>
    </row>
    <row r="93" spans="2:11" ht="13.5" customHeight="1" x14ac:dyDescent="0.25">
      <c r="B93" s="150"/>
      <c r="C93" s="150"/>
      <c r="D93" s="2"/>
      <c r="E93" s="3"/>
      <c r="F93" s="3"/>
      <c r="G93" s="3"/>
      <c r="H93" s="113"/>
      <c r="I93" s="4"/>
      <c r="J93" s="3"/>
      <c r="K93" s="114"/>
    </row>
    <row r="94" spans="2:11" ht="13.5" customHeight="1" x14ac:dyDescent="0.25">
      <c r="B94" s="82" t="s">
        <v>55</v>
      </c>
      <c r="C94" s="82"/>
      <c r="D94" s="2"/>
      <c r="E94" s="3"/>
      <c r="F94" s="3"/>
      <c r="G94" s="3"/>
      <c r="H94" s="113"/>
      <c r="I94" s="4"/>
      <c r="J94" s="3"/>
      <c r="K94" s="114"/>
    </row>
    <row r="95" spans="2:11" ht="13.5" customHeight="1" x14ac:dyDescent="0.25">
      <c r="B95" s="148" t="s">
        <v>50</v>
      </c>
      <c r="C95" s="148"/>
      <c r="D95" s="152"/>
      <c r="E95" s="113"/>
      <c r="F95" s="113"/>
      <c r="G95" s="113"/>
      <c r="H95" s="113" t="str">
        <f>$D$12</f>
        <v>€</v>
      </c>
      <c r="I95" s="126">
        <v>0</v>
      </c>
      <c r="J95" s="87" t="s">
        <v>79</v>
      </c>
      <c r="K95" s="90"/>
    </row>
    <row r="96" spans="2:11" ht="13.5" customHeight="1" x14ac:dyDescent="0.25">
      <c r="B96" s="86" t="s">
        <v>51</v>
      </c>
      <c r="C96" s="148"/>
      <c r="D96" s="152"/>
      <c r="E96" s="113"/>
      <c r="F96" s="113"/>
      <c r="G96" s="113"/>
      <c r="H96" s="113" t="str">
        <f>$D$12</f>
        <v>€</v>
      </c>
      <c r="I96" s="126">
        <v>0</v>
      </c>
      <c r="J96" s="87" t="s">
        <v>79</v>
      </c>
      <c r="K96" s="90"/>
    </row>
    <row r="97" spans="1:11" ht="13.5" customHeight="1" x14ac:dyDescent="0.25">
      <c r="B97" s="82" t="s">
        <v>56</v>
      </c>
      <c r="C97" s="82"/>
      <c r="D97" s="36" t="s">
        <v>60</v>
      </c>
      <c r="E97" s="35" t="s">
        <v>61</v>
      </c>
      <c r="F97" s="113"/>
      <c r="G97" s="113"/>
      <c r="H97" s="113"/>
      <c r="I97" s="126"/>
      <c r="J97" s="151"/>
      <c r="K97" s="90"/>
    </row>
    <row r="98" spans="1:11" ht="13.5" customHeight="1" x14ac:dyDescent="0.25">
      <c r="B98" s="86" t="s">
        <v>53</v>
      </c>
      <c r="C98" s="125" t="str">
        <f>$D$12</f>
        <v>€</v>
      </c>
      <c r="D98" s="126">
        <v>0</v>
      </c>
      <c r="E98" s="91">
        <v>0</v>
      </c>
      <c r="F98" s="113"/>
      <c r="G98" s="113"/>
      <c r="H98" s="113" t="str">
        <f>$D$12</f>
        <v>€</v>
      </c>
      <c r="I98" s="126">
        <f>D98*E98</f>
        <v>0</v>
      </c>
      <c r="J98" s="38" t="s">
        <v>64</v>
      </c>
      <c r="K98" s="90"/>
    </row>
    <row r="99" spans="1:11" x14ac:dyDescent="0.25">
      <c r="B99" s="86" t="s">
        <v>53</v>
      </c>
      <c r="C99" s="125" t="str">
        <f>$D$12</f>
        <v>€</v>
      </c>
      <c r="D99" s="126">
        <v>0</v>
      </c>
      <c r="E99" s="91">
        <v>0</v>
      </c>
      <c r="F99" s="113"/>
      <c r="G99" s="113"/>
      <c r="H99" s="113" t="str">
        <f>$D$12</f>
        <v>€</v>
      </c>
      <c r="I99" s="126">
        <f>D99*E99</f>
        <v>0</v>
      </c>
      <c r="J99" s="38" t="s">
        <v>64</v>
      </c>
      <c r="K99" s="90"/>
    </row>
    <row r="100" spans="1:11" x14ac:dyDescent="0.25">
      <c r="B100" s="150"/>
      <c r="C100" s="150"/>
      <c r="D100" s="2"/>
      <c r="E100" s="3"/>
      <c r="F100" s="3"/>
      <c r="G100" s="3"/>
      <c r="H100" s="113"/>
      <c r="I100" s="4"/>
      <c r="J100" s="3"/>
      <c r="K100" s="114"/>
    </row>
    <row r="101" spans="1:11" ht="13.5" customHeight="1" x14ac:dyDescent="0.3">
      <c r="B101" s="149" t="s">
        <v>57</v>
      </c>
      <c r="C101" s="149"/>
      <c r="D101" s="139"/>
      <c r="E101" s="140"/>
      <c r="F101" s="140"/>
      <c r="G101" s="140"/>
      <c r="H101" s="88" t="str">
        <f>$D$12</f>
        <v>€</v>
      </c>
      <c r="I101" s="92">
        <f>SUM(I74:I100)</f>
        <v>0</v>
      </c>
      <c r="J101" s="140"/>
      <c r="K101" s="143"/>
    </row>
    <row r="102" spans="1:11" x14ac:dyDescent="0.25">
      <c r="B102" s="150"/>
      <c r="C102" s="150"/>
      <c r="D102" s="2"/>
      <c r="E102" s="3"/>
      <c r="F102" s="3"/>
      <c r="G102" s="3"/>
      <c r="H102" s="113"/>
      <c r="I102" s="4"/>
      <c r="J102" s="3"/>
      <c r="K102" s="114"/>
    </row>
    <row r="103" spans="1:11" ht="17.25" x14ac:dyDescent="0.3">
      <c r="B103" s="153" t="s">
        <v>58</v>
      </c>
      <c r="C103" s="153"/>
      <c r="D103" s="93"/>
      <c r="E103" s="94"/>
      <c r="F103" s="94"/>
      <c r="G103" s="94"/>
      <c r="H103" s="144" t="str">
        <f>$D$12</f>
        <v>€</v>
      </c>
      <c r="I103" s="129">
        <f>SUM(I56,I71,I101)</f>
        <v>0</v>
      </c>
      <c r="J103" s="136"/>
      <c r="K103" s="147" t="str">
        <f>IFERROR(IF(I47-I103&gt;0,"Let op; je ingevulde kosten zijn hoger dan je ingevulde baten. Je begroting is daarmee niet sluitend.",IF($I$103-$I$47&gt;0,"Let op; je ingevulde baten zijn hoger dan je ingevulde kosten. Je begroting is daarmee niet sluitend.","")),"")</f>
        <v/>
      </c>
    </row>
    <row r="104" spans="1:11" x14ac:dyDescent="0.25">
      <c r="A104" s="3"/>
      <c r="B104" s="95" t="s">
        <v>75</v>
      </c>
      <c r="C104" s="82"/>
      <c r="D104" s="98">
        <f>IFERROR(ROUND(I56/I103,2),0)</f>
        <v>0</v>
      </c>
      <c r="E104" s="96"/>
      <c r="F104" s="96"/>
      <c r="G104" s="96"/>
      <c r="H104" s="97"/>
      <c r="I104" s="4"/>
      <c r="J104" s="3"/>
      <c r="K104" s="114" t="str">
        <f>IF(OR('Verstopt invulblad'!$E$7,'Verstopt invulblad'!$E$8),"Let op; De bijdrage van het Fonds voor Cultuurparticipatie mag maximaal "&amp;'Verstopt invulblad'!$C$7*100&amp;"% zijn.","")</f>
        <v/>
      </c>
    </row>
    <row r="105" spans="1:11" x14ac:dyDescent="0.25">
      <c r="C105" s="5"/>
      <c r="H105" s="154"/>
      <c r="K105" s="134"/>
    </row>
    <row r="106" spans="1:11" x14ac:dyDescent="0.25">
      <c r="B106" s="100"/>
      <c r="C106" s="100"/>
      <c r="H106" s="154"/>
      <c r="K106" s="134"/>
    </row>
  </sheetData>
  <conditionalFormatting sqref="I47 I103">
    <cfRule type="expression" dxfId="1" priority="1">
      <formula>$I$47-$I$103&lt;&gt;0</formula>
    </cfRule>
  </conditionalFormatting>
  <pageMargins left="0.7" right="0.7" top="0.75" bottom="0.75" header="0.3" footer="0.3"/>
  <pageSetup paperSize="8" scale="52" orientation="portrait" r:id="rId1"/>
  <ignoredErrors>
    <ignoredError sqref="H1:H1048576 C19:C99 I19:I21 F30 D104 I27:I33 I35:I53 I55:I57 I59:I72 I74:I104 I23:I25" unlockedFormula="1"/>
  </ignoredError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C2C45AF-FB0F-496A-A3D5-A8123EEB5674}">
            <xm:f>OR('Verstopt invulblad'!$E$7,'Verstopt invulblad'!$E$8)</xm:f>
            <x14:dxf>
              <font>
                <color rgb="FFFF0000"/>
              </font>
            </x14:dxf>
          </x14:cfRule>
          <xm:sqref>D104</xm:sqref>
        </x14:conditionalFormatting>
        <x14:conditionalFormatting xmlns:xm="http://schemas.microsoft.com/office/excel/2006/main">
          <x14:cfRule type="expression" priority="6" id="{F562F12E-2326-4DB8-A4B4-83248887FED6}">
            <xm:f>OR('Verstopt invulblad'!$E$5,'Verstopt invulblad'!$E$6)</xm:f>
            <x14:dxf>
              <font>
                <color rgb="FFFF0000"/>
              </font>
            </x14:dxf>
          </x14:cfRule>
          <xm:sqref>F30 I30</xm:sqref>
        </x14:conditionalFormatting>
        <x14:conditionalFormatting xmlns:xm="http://schemas.microsoft.com/office/excel/2006/main">
          <x14:cfRule type="expression" priority="5" id="{39591C83-C3BE-4D7B-8FF4-AF9EC448DC7E}">
            <xm:f>OR('Verstopt invulblad'!$E$3,'Verstopt invulblad'!$E$4)</xm:f>
            <x14:dxf>
              <font>
                <color rgb="FFFF0000"/>
              </font>
            </x14:dxf>
          </x14:cfRule>
          <xm:sqref>I56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6F905A-2027-4996-83D6-71085F9ADA48}">
          <x14:formula1>
            <xm:f>'Verstopt invulblad'!$C$19:$D$19</xm:f>
          </x14:formula1>
          <xm:sqref>D11</xm:sqref>
        </x14:dataValidation>
        <x14:dataValidation type="list" allowBlank="1" showInputMessage="1" showErrorMessage="1" xr:uid="{7FA04A3F-0711-4EBD-9E22-BCFD2AFFAB38}">
          <x14:formula1>
            <xm:f>'Verstopt invulblad'!$C$20:$F$20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F20"/>
  <sheetViews>
    <sheetView workbookViewId="0">
      <selection activeCell="A8" sqref="A8"/>
    </sheetView>
  </sheetViews>
  <sheetFormatPr defaultColWidth="9.140625" defaultRowHeight="15" x14ac:dyDescent="0.25"/>
  <cols>
    <col min="1" max="1" width="45.140625" style="104" customWidth="1"/>
    <col min="2" max="2" width="19" style="104" customWidth="1"/>
    <col min="3" max="3" width="33.42578125" style="104" customWidth="1"/>
    <col min="4" max="4" width="19.42578125" style="104" bestFit="1" customWidth="1"/>
    <col min="5" max="5" width="30" style="104" customWidth="1"/>
    <col min="6" max="6" width="15.7109375" style="104" customWidth="1"/>
    <col min="7" max="16384" width="9.140625" style="104"/>
  </cols>
  <sheetData>
    <row r="1" spans="1:6" s="103" customFormat="1" x14ac:dyDescent="0.25">
      <c r="A1" s="103" t="s">
        <v>1</v>
      </c>
      <c r="B1" s="103" t="s">
        <v>84</v>
      </c>
      <c r="C1" s="103" t="s">
        <v>85</v>
      </c>
      <c r="E1" s="103" t="s">
        <v>91</v>
      </c>
      <c r="F1" s="103" t="s">
        <v>92</v>
      </c>
    </row>
    <row r="2" spans="1:6" x14ac:dyDescent="0.25">
      <c r="A2" s="104" t="s">
        <v>81</v>
      </c>
      <c r="C2" s="104" t="s">
        <v>83</v>
      </c>
    </row>
    <row r="3" spans="1:6" x14ac:dyDescent="0.25">
      <c r="A3" s="104" t="s">
        <v>82</v>
      </c>
      <c r="C3" s="105">
        <v>25000</v>
      </c>
      <c r="E3" s="104" t="b">
        <f>Blad1!$I$56&gt;$C$3</f>
        <v>0</v>
      </c>
      <c r="F3" s="104">
        <f>Blad1!I55</f>
        <v>0</v>
      </c>
    </row>
    <row r="4" spans="1:6" x14ac:dyDescent="0.25">
      <c r="A4" s="104" t="s">
        <v>82</v>
      </c>
      <c r="C4" s="105">
        <v>0</v>
      </c>
      <c r="E4" s="104" t="b">
        <f>Blad1!$I$56&lt;$C$4</f>
        <v>0</v>
      </c>
      <c r="F4" s="104">
        <f>Blad1!I56</f>
        <v>0</v>
      </c>
    </row>
    <row r="5" spans="1:6" x14ac:dyDescent="0.25">
      <c r="A5" s="104" t="s">
        <v>96</v>
      </c>
      <c r="B5" s="106" t="s">
        <v>2</v>
      </c>
      <c r="C5" s="107">
        <v>0.1</v>
      </c>
      <c r="E5" s="104" t="b">
        <f>AND(Blad1!$D$11=$C$19,Blad1!$F$30&gt;$C$5,Blad1!$I$30&gt;0)</f>
        <v>0</v>
      </c>
      <c r="F5" s="104">
        <f>Blad1!$I$30</f>
        <v>0</v>
      </c>
    </row>
    <row r="6" spans="1:6" x14ac:dyDescent="0.25">
      <c r="A6" s="104" t="s">
        <v>97</v>
      </c>
      <c r="B6" s="108" t="s">
        <v>3</v>
      </c>
      <c r="C6" s="107">
        <v>1</v>
      </c>
      <c r="E6" s="104" t="b">
        <f>AND(Blad1!$D$11=$D$19,Blad1!$F$30&gt;$C$6,Blad1!$I$30&gt;0)</f>
        <v>0</v>
      </c>
      <c r="F6" s="104">
        <f>Blad1!$I$30</f>
        <v>0</v>
      </c>
    </row>
    <row r="7" spans="1:6" x14ac:dyDescent="0.25">
      <c r="A7" s="104" t="s">
        <v>93</v>
      </c>
      <c r="B7" s="106" t="s">
        <v>2</v>
      </c>
      <c r="C7" s="109">
        <v>0.9</v>
      </c>
      <c r="E7" s="104" t="b">
        <f>AND(Blad1!$D$11=$C$19,Blad1!$D$104&gt;'Verstopt invulblad'!$C$7)</f>
        <v>0</v>
      </c>
      <c r="F7" s="110">
        <f>Blad1!D104</f>
        <v>0</v>
      </c>
    </row>
    <row r="8" spans="1:6" x14ac:dyDescent="0.25">
      <c r="A8" s="104" t="s">
        <v>94</v>
      </c>
      <c r="B8" s="108" t="s">
        <v>3</v>
      </c>
      <c r="C8" s="107">
        <v>1</v>
      </c>
      <c r="E8" s="104" t="b">
        <f>AND(Blad1!$D$11=$D$19,Blad1!$D$104&gt;'Verstopt invulblad'!$C$8)</f>
        <v>0</v>
      </c>
      <c r="F8" s="110">
        <f>Blad1!D104</f>
        <v>0</v>
      </c>
    </row>
    <row r="17" spans="1:6" s="111" customFormat="1" ht="15.75" thickBot="1" x14ac:dyDescent="0.3"/>
    <row r="18" spans="1:6" x14ac:dyDescent="0.25">
      <c r="A18" s="103" t="s">
        <v>1</v>
      </c>
      <c r="B18" s="103"/>
      <c r="C18" s="103" t="s">
        <v>88</v>
      </c>
    </row>
    <row r="19" spans="1:6" x14ac:dyDescent="0.25">
      <c r="A19" s="104" t="s">
        <v>86</v>
      </c>
      <c r="C19" s="106" t="s">
        <v>89</v>
      </c>
      <c r="D19" s="108" t="s">
        <v>90</v>
      </c>
    </row>
    <row r="20" spans="1:6" x14ac:dyDescent="0.25">
      <c r="A20" s="104" t="s">
        <v>87</v>
      </c>
      <c r="C20" s="112" t="s">
        <v>0</v>
      </c>
      <c r="D20" s="104" t="s">
        <v>5</v>
      </c>
      <c r="E20" s="104" t="s">
        <v>6</v>
      </c>
      <c r="F20" s="104" t="s">
        <v>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705FB191CD24696A5C3F3DD76DA8E" ma:contentTypeVersion="11" ma:contentTypeDescription="Een nieuw document maken." ma:contentTypeScope="" ma:versionID="5e8feec76c178dfeedf584bcbc73ef96">
  <xsd:schema xmlns:xsd="http://www.w3.org/2001/XMLSchema" xmlns:xs="http://www.w3.org/2001/XMLSchema" xmlns:p="http://schemas.microsoft.com/office/2006/metadata/properties" xmlns:ns2="14f14e06-02dc-48df-947a-c78f796822b8" xmlns:ns3="a1e029ab-7c11-426d-9c6b-f91b9790bbc5" targetNamespace="http://schemas.microsoft.com/office/2006/metadata/properties" ma:root="true" ma:fieldsID="3d1c60d51868d29c723bf576c655258f" ns2:_="" ns3:_="">
    <xsd:import namespace="14f14e06-02dc-48df-947a-c78f796822b8"/>
    <xsd:import namespace="a1e029ab-7c11-426d-9c6b-f91b9790b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14e06-02dc-48df-947a-c78f796822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029ab-7c11-426d-9c6b-f91b9790bbc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6705584-d5b2-4619-ba97-3104cf14dd62}" ma:internalName="TaxCatchAll" ma:showField="CatchAllData" ma:web="a1e029ab-7c11-426d-9c6b-f91b9790b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e029ab-7c11-426d-9c6b-f91b9790bbc5" xsi:nil="true"/>
    <lcf76f155ced4ddcb4097134ff3c332f xmlns="14f14e06-02dc-48df-947a-c78f796822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2651B3-8F1A-4A29-B37D-FA31C9529C72}"/>
</file>

<file path=customXml/itemProps2.xml><?xml version="1.0" encoding="utf-8"?>
<ds:datastoreItem xmlns:ds="http://schemas.openxmlformats.org/officeDocument/2006/customXml" ds:itemID="{F410AE48-001F-4D80-B0B1-4777010C4B6B}"/>
</file>

<file path=customXml/itemProps3.xml><?xml version="1.0" encoding="utf-8"?>
<ds:datastoreItem xmlns:ds="http://schemas.openxmlformats.org/officeDocument/2006/customXml" ds:itemID="{689A5A73-41EC-4282-B7BD-641400C5FA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Verstopt invulblad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2025-07-28T14:05:30Z</dcterms:created>
  <dcterms:modified xsi:type="dcterms:W3CDTF">2025-07-28T14:05:36Z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0x01010098E705FB191CD24696A5C3F3DD76DA8E</vt:lpwstr>
  </property>
</Properties>
</file>